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1115" windowHeight="5640" activeTab="0"/>
  </bookViews>
  <sheets>
    <sheet name="GFH 2007 Q1" sheetId="1" r:id="rId1"/>
  </sheets>
  <definedNames>
    <definedName name="_xlnm.Print_Area" localSheetId="0">'GFH 2007 Q1'!$A$1:$H$133</definedName>
  </definedNames>
  <calcPr fullCalcOnLoad="1"/>
</workbook>
</file>

<file path=xl/sharedStrings.xml><?xml version="1.0" encoding="utf-8"?>
<sst xmlns="http://schemas.openxmlformats.org/spreadsheetml/2006/main" count="207" uniqueCount="50">
  <si>
    <t>SELECTED FINANCIAL HIGHLIGHTS YEAR-ON-YEAR (Y-O-Y)</t>
  </si>
  <si>
    <t>AND QUARTER-ON-QUARTER (Q-O-Q)</t>
  </si>
  <si>
    <t>BCHB GROUP</t>
  </si>
  <si>
    <t>Q-O-Q</t>
  </si>
  <si>
    <t>Inc/(Dec)</t>
  </si>
  <si>
    <t>%</t>
  </si>
  <si>
    <t>RM '000</t>
  </si>
  <si>
    <t>Total assets</t>
  </si>
  <si>
    <t>Net loans and advances</t>
  </si>
  <si>
    <t>Shareholders' funds</t>
  </si>
  <si>
    <t>Net Interest Income</t>
  </si>
  <si>
    <t>Non Interest Income</t>
  </si>
  <si>
    <t>Staff Cost and Overheads</t>
  </si>
  <si>
    <t>Profit before allowance</t>
  </si>
  <si>
    <t xml:space="preserve">Allowances for Losses on Loans and Financing </t>
  </si>
  <si>
    <t>Provision for other receivables</t>
  </si>
  <si>
    <t>Provision for commitment and contingencies</t>
  </si>
  <si>
    <t>Impairment loss securities</t>
  </si>
  <si>
    <t>Profit before taxation</t>
  </si>
  <si>
    <t>Profit after taxation and</t>
  </si>
  <si>
    <t xml:space="preserve">    minority interest</t>
  </si>
  <si>
    <t>Net NPL ratio (%)</t>
  </si>
  <si>
    <t>Cost to income ratio (%)</t>
  </si>
  <si>
    <t>Net tangible assets (NTA) RM per share</t>
  </si>
  <si>
    <t>Earnings per share (annualised) (sen)</t>
  </si>
  <si>
    <t>Return on average equity (annualised) (%)</t>
  </si>
  <si>
    <t>Risk weighted capital ratio (%)</t>
  </si>
  <si>
    <t>CIMBG GROUP</t>
  </si>
  <si>
    <t xml:space="preserve">PT BANK NIAGA </t>
  </si>
  <si>
    <t>Overhead expenses</t>
  </si>
  <si>
    <t>Net NPL ratio (%) *</t>
  </si>
  <si>
    <t>Cost to income ratio (%) *</t>
  </si>
  <si>
    <t>Net tangible assets (NTA) Rupiah per share *</t>
  </si>
  <si>
    <t>Earnings per share (annualised) (Rupiah) *</t>
  </si>
  <si>
    <t>Return on average equity (annualised) (%) *</t>
  </si>
  <si>
    <t>Risk weighted capital ratio (%) *</t>
  </si>
  <si>
    <t xml:space="preserve"> *at Bank Niaga Group level and derived from numbers reported in original currency (IDR)</t>
  </si>
  <si>
    <t>30/09/2006</t>
  </si>
  <si>
    <t>SBB GROUP</t>
  </si>
  <si>
    <t>CIMB BANK GROUP</t>
  </si>
  <si>
    <t>* the income statement items represent only the post acquisition results</t>
  </si>
  <si>
    <t>31/12/2006</t>
  </si>
  <si>
    <t>31/12/2005</t>
  </si>
  <si>
    <t xml:space="preserve">Y-O-Y </t>
  </si>
  <si>
    <t>Y-O-Y</t>
  </si>
  <si>
    <t>CIMB IB Group</t>
  </si>
  <si>
    <t>31/3/2007</t>
  </si>
  <si>
    <t>31/3/2006</t>
  </si>
  <si>
    <t>31/12/06</t>
  </si>
  <si>
    <t>Profit after taxation and minority interest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</si>
</sst>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#,##0_);\(&quot;R&quot;#,##0\)"/>
    <numFmt numFmtId="165" formatCode="&quot;R&quot;#,##0_);[Red]\(&quot;R&quot;#,##0\)"/>
    <numFmt numFmtId="166" formatCode="&quot;R&quot;#,##0.00_);\(&quot;R&quot;#,##0.00\)"/>
    <numFmt numFmtId="167" formatCode="&quot;R&quot;#,##0.00_);[Red]\(&quot;R&quot;#,##0.00\)"/>
    <numFmt numFmtId="168" formatCode="_(&quot;R&quot;* #,##0_);_(&quot;R&quot;* \(#,##0\);_(&quot;R&quot;* &quot;-&quot;_);_(@_)"/>
    <numFmt numFmtId="169" formatCode="_(&quot;R&quot;* #,##0.00_);_(&quot;R&quot;* \(#,##0.00\);_(&quot;R&quot;* &quot;-&quot;??_);_(@_)"/>
    <numFmt numFmtId="170" formatCode="_(* #,##0.0_);_(* \(#,##0.0\);_(* &quot;-&quot;??_);_(@_)"/>
    <numFmt numFmtId="171" formatCode="_(* #,##0.00_);_(* \(#,##0.00\);_(* &quot;-&quot;_);_(@_)"/>
    <numFmt numFmtId="172" formatCode="_(* #,##0_);_(* \(#,##0\);_(* &quot;-&quot;??_);_(@_)"/>
    <numFmt numFmtId="173" formatCode="_(* #,##0.000_);_(* \(#,##0.000\);_(* &quot;-&quot;???_);_(@_)"/>
    <numFmt numFmtId="174" formatCode="_(* #,##0.000_);_(* \(#,##0.000\);_(* &quot;-&quot;??_);_(@_)"/>
    <numFmt numFmtId="175" formatCode="_(* #,##0.0000_);_(* \(#,##0.0000\);_(* &quot;-&quot;??_);_(@_)"/>
    <numFmt numFmtId="176" formatCode="_(* #,##0.00000_);_(* \(#,##0.00000\);_(* &quot;-&quot;??_);_(@_)"/>
    <numFmt numFmtId="177" formatCode="0.000000"/>
    <numFmt numFmtId="178" formatCode="0.00000"/>
    <numFmt numFmtId="179" formatCode="0.0000"/>
    <numFmt numFmtId="180" formatCode="0.000"/>
    <numFmt numFmtId="181" formatCode="_ * #,##0_ ;_ * \-#,##0_ ;_ * &quot;-&quot;??_ ;_ @_ "/>
    <numFmt numFmtId="182" formatCode="_(* #,##0.0_);_(* \(#,##0.0\);_(* &quot;-&quot;_);_(@_)"/>
    <numFmt numFmtId="183" formatCode="0.0000000"/>
    <numFmt numFmtId="184" formatCode="0.0%"/>
  </numFmts>
  <fonts count="12">
    <font>
      <sz val="10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0"/>
      <color indexed="8"/>
      <name val="Arial"/>
      <family val="2"/>
    </font>
    <font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1" xfId="0" applyFill="1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" xfId="0" applyFill="1" applyBorder="1" applyAlignment="1">
      <alignment/>
    </xf>
    <xf numFmtId="170" fontId="0" fillId="0" borderId="0" xfId="0" applyNumberFormat="1" applyFill="1" applyBorder="1" applyAlignment="1">
      <alignment/>
    </xf>
    <xf numFmtId="41" fontId="0" fillId="0" borderId="0" xfId="0" applyNumberFormat="1" applyFont="1" applyFill="1" applyBorder="1" applyAlignment="1">
      <alignment/>
    </xf>
    <xf numFmtId="170" fontId="0" fillId="0" borderId="0" xfId="0" applyNumberFormat="1" applyFont="1" applyFill="1" applyBorder="1" applyAlignment="1">
      <alignment horizontal="center"/>
    </xf>
    <xf numFmtId="41" fontId="0" fillId="0" borderId="2" xfId="0" applyNumberFormat="1" applyFill="1" applyBorder="1" applyAlignment="1">
      <alignment/>
    </xf>
    <xf numFmtId="41" fontId="0" fillId="0" borderId="0" xfId="0" applyNumberFormat="1" applyFill="1" applyAlignment="1">
      <alignment/>
    </xf>
    <xf numFmtId="0" fontId="0" fillId="0" borderId="1" xfId="0" applyFont="1" applyFill="1" applyBorder="1" applyAlignment="1">
      <alignment/>
    </xf>
    <xf numFmtId="43" fontId="0" fillId="0" borderId="0" xfId="0" applyNumberFormat="1" applyFont="1" applyFill="1" applyBorder="1" applyAlignment="1">
      <alignment/>
    </xf>
    <xf numFmtId="43" fontId="0" fillId="0" borderId="2" xfId="0" applyNumberFormat="1" applyFont="1" applyFill="1" applyBorder="1" applyAlignment="1">
      <alignment/>
    </xf>
    <xf numFmtId="171" fontId="0" fillId="0" borderId="0" xfId="0" applyNumberFormat="1" applyFont="1" applyFill="1" applyBorder="1" applyAlignment="1">
      <alignment/>
    </xf>
    <xf numFmtId="0" fontId="0" fillId="0" borderId="3" xfId="0" applyFill="1" applyBorder="1" applyAlignment="1">
      <alignment/>
    </xf>
    <xf numFmtId="170" fontId="0" fillId="0" borderId="4" xfId="0" applyNumberFormat="1" applyFill="1" applyBorder="1" applyAlignment="1">
      <alignment/>
    </xf>
    <xf numFmtId="43" fontId="0" fillId="0" borderId="4" xfId="15" applyFont="1" applyFill="1" applyBorder="1" applyAlignment="1">
      <alignment/>
    </xf>
    <xf numFmtId="0" fontId="0" fillId="0" borderId="4" xfId="0" applyFont="1" applyFill="1" applyBorder="1" applyAlignment="1">
      <alignment/>
    </xf>
    <xf numFmtId="170" fontId="0" fillId="0" borderId="4" xfId="0" applyNumberFormat="1" applyFont="1" applyFill="1" applyBorder="1" applyAlignment="1">
      <alignment horizontal="center"/>
    </xf>
    <xf numFmtId="41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49" fontId="7" fillId="0" borderId="0" xfId="0" applyNumberFormat="1" applyFont="1" applyFill="1" applyBorder="1" applyAlignment="1">
      <alignment horizontal="center"/>
    </xf>
    <xf numFmtId="43" fontId="6" fillId="0" borderId="0" xfId="0" applyNumberFormat="1" applyFont="1" applyFill="1" applyAlignment="1">
      <alignment/>
    </xf>
    <xf numFmtId="43" fontId="6" fillId="0" borderId="0" xfId="15" applyNumberFormat="1" applyFont="1" applyFill="1" applyAlignment="1">
      <alignment/>
    </xf>
    <xf numFmtId="41" fontId="6" fillId="0" borderId="0" xfId="15" applyNumberFormat="1" applyFont="1" applyFill="1" applyBorder="1" applyAlignment="1">
      <alignment/>
    </xf>
    <xf numFmtId="41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6" fillId="0" borderId="1" xfId="0" applyFont="1" applyFill="1" applyBorder="1" applyAlignment="1">
      <alignment/>
    </xf>
    <xf numFmtId="0" fontId="6" fillId="0" borderId="2" xfId="0" applyFont="1" applyFill="1" applyBorder="1" applyAlignment="1">
      <alignment/>
    </xf>
    <xf numFmtId="43" fontId="6" fillId="0" borderId="0" xfId="15" applyNumberFormat="1" applyFont="1" applyFill="1" applyBorder="1" applyAlignment="1">
      <alignment/>
    </xf>
    <xf numFmtId="43" fontId="6" fillId="0" borderId="0" xfId="0" applyNumberFormat="1" applyFont="1" applyFill="1" applyBorder="1" applyAlignment="1">
      <alignment/>
    </xf>
    <xf numFmtId="49" fontId="7" fillId="0" borderId="0" xfId="0" applyNumberFormat="1" applyFont="1" applyFill="1" applyBorder="1" applyAlignment="1">
      <alignment/>
    </xf>
    <xf numFmtId="49" fontId="7" fillId="0" borderId="2" xfId="0" applyNumberFormat="1" applyFont="1" applyFill="1" applyBorder="1" applyAlignment="1">
      <alignment horizontal="center"/>
    </xf>
    <xf numFmtId="43" fontId="6" fillId="0" borderId="4" xfId="0" applyNumberFormat="1" applyFont="1" applyFill="1" applyBorder="1" applyAlignment="1">
      <alignment/>
    </xf>
    <xf numFmtId="41" fontId="6" fillId="0" borderId="0" xfId="0" applyNumberFormat="1" applyFont="1" applyFill="1" applyBorder="1" applyAlignment="1">
      <alignment/>
    </xf>
    <xf numFmtId="0" fontId="0" fillId="0" borderId="1" xfId="0" applyFont="1" applyFill="1" applyBorder="1" applyAlignment="1">
      <alignment/>
    </xf>
    <xf numFmtId="170" fontId="0" fillId="0" borderId="0" xfId="0" applyNumberFormat="1" applyFont="1" applyFill="1" applyBorder="1" applyAlignment="1">
      <alignment/>
    </xf>
    <xf numFmtId="43" fontId="0" fillId="0" borderId="0" xfId="15" applyNumberFormat="1" applyFont="1" applyFill="1" applyBorder="1" applyAlignment="1">
      <alignment/>
    </xf>
    <xf numFmtId="43" fontId="0" fillId="0" borderId="2" xfId="15" applyNumberFormat="1" applyFont="1" applyFill="1" applyBorder="1" applyAlignment="1">
      <alignment/>
    </xf>
    <xf numFmtId="0" fontId="0" fillId="0" borderId="3" xfId="0" applyFont="1" applyFill="1" applyBorder="1" applyAlignment="1">
      <alignment/>
    </xf>
    <xf numFmtId="170" fontId="0" fillId="0" borderId="4" xfId="0" applyNumberFormat="1" applyFont="1" applyFill="1" applyBorder="1" applyAlignment="1">
      <alignment/>
    </xf>
    <xf numFmtId="43" fontId="0" fillId="0" borderId="5" xfId="15" applyFont="1" applyFill="1" applyBorder="1" applyAlignment="1">
      <alignment/>
    </xf>
    <xf numFmtId="41" fontId="0" fillId="0" borderId="0" xfId="15" applyNumberFormat="1" applyFont="1" applyFill="1" applyBorder="1" applyAlignment="1">
      <alignment/>
    </xf>
    <xf numFmtId="43" fontId="0" fillId="0" borderId="0" xfId="15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center"/>
    </xf>
    <xf numFmtId="41" fontId="0" fillId="0" borderId="2" xfId="15" applyNumberFormat="1" applyFont="1" applyFill="1" applyBorder="1" applyAlignment="1">
      <alignment/>
    </xf>
    <xf numFmtId="43" fontId="0" fillId="0" borderId="0" xfId="0" applyNumberFormat="1" applyFont="1" applyFill="1" applyBorder="1" applyAlignment="1">
      <alignment horizontal="right"/>
    </xf>
    <xf numFmtId="43" fontId="0" fillId="0" borderId="5" xfId="0" applyNumberFormat="1" applyFont="1" applyFill="1" applyBorder="1" applyAlignment="1">
      <alignment/>
    </xf>
    <xf numFmtId="170" fontId="0" fillId="0" borderId="0" xfId="0" applyNumberFormat="1" applyFont="1" applyFill="1" applyBorder="1" applyAlignment="1">
      <alignment horizontal="right"/>
    </xf>
    <xf numFmtId="41" fontId="0" fillId="0" borderId="2" xfId="0" applyNumberFormat="1" applyFont="1" applyFill="1" applyBorder="1" applyAlignment="1">
      <alignment/>
    </xf>
    <xf numFmtId="43" fontId="0" fillId="0" borderId="4" xfId="0" applyNumberFormat="1" applyFont="1" applyFill="1" applyBorder="1" applyAlignment="1">
      <alignment/>
    </xf>
    <xf numFmtId="0" fontId="0" fillId="0" borderId="0" xfId="0" applyFont="1" applyFill="1" applyBorder="1" applyAlignment="1" quotePrefix="1">
      <alignment/>
    </xf>
    <xf numFmtId="0" fontId="0" fillId="0" borderId="6" xfId="0" applyFont="1" applyFill="1" applyBorder="1" applyAlignment="1">
      <alignment/>
    </xf>
    <xf numFmtId="0" fontId="3" fillId="0" borderId="7" xfId="0" applyFont="1" applyFill="1" applyBorder="1" applyAlignment="1">
      <alignment/>
    </xf>
    <xf numFmtId="49" fontId="3" fillId="0" borderId="7" xfId="0" applyNumberFormat="1" applyFont="1" applyFill="1" applyBorder="1" applyAlignment="1">
      <alignment horizontal="center"/>
    </xf>
    <xf numFmtId="49" fontId="3" fillId="0" borderId="8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49" fontId="3" fillId="0" borderId="2" xfId="0" applyNumberFormat="1" applyFont="1" applyFill="1" applyBorder="1" applyAlignment="1">
      <alignment horizontal="center"/>
    </xf>
    <xf numFmtId="43" fontId="0" fillId="2" borderId="0" xfId="0" applyNumberFormat="1" applyFont="1" applyFill="1" applyBorder="1" applyAlignment="1">
      <alignment/>
    </xf>
    <xf numFmtId="43" fontId="0" fillId="2" borderId="4" xfId="15" applyFont="1" applyFill="1" applyBorder="1" applyAlignment="1">
      <alignment/>
    </xf>
    <xf numFmtId="43" fontId="0" fillId="2" borderId="4" xfId="0" applyNumberFormat="1" applyFont="1" applyFill="1" applyBorder="1" applyAlignment="1">
      <alignment/>
    </xf>
    <xf numFmtId="41" fontId="0" fillId="2" borderId="0" xfId="0" applyNumberFormat="1" applyFont="1" applyFill="1" applyBorder="1" applyAlignment="1">
      <alignment/>
    </xf>
    <xf numFmtId="171" fontId="0" fillId="0" borderId="2" xfId="0" applyNumberFormat="1" applyFont="1" applyFill="1" applyBorder="1" applyAlignment="1">
      <alignment/>
    </xf>
    <xf numFmtId="41" fontId="0" fillId="2" borderId="0" xfId="15" applyNumberFormat="1" applyFont="1" applyFill="1" applyBorder="1" applyAlignment="1">
      <alignment/>
    </xf>
    <xf numFmtId="43" fontId="10" fillId="0" borderId="2" xfId="0" applyNumberFormat="1" applyFont="1" applyFill="1" applyBorder="1" applyAlignment="1">
      <alignment/>
    </xf>
    <xf numFmtId="0" fontId="0" fillId="2" borderId="0" xfId="0" applyFont="1" applyFill="1" applyBorder="1" applyAlignment="1">
      <alignment/>
    </xf>
    <xf numFmtId="43" fontId="0" fillId="2" borderId="0" xfId="15" applyNumberFormat="1" applyFont="1" applyFill="1" applyBorder="1" applyAlignment="1">
      <alignment/>
    </xf>
    <xf numFmtId="43" fontId="10" fillId="2" borderId="0" xfId="0" applyNumberFormat="1" applyFont="1" applyFill="1" applyBorder="1" applyAlignment="1">
      <alignment/>
    </xf>
    <xf numFmtId="172" fontId="0" fillId="0" borderId="0" xfId="15" applyNumberFormat="1" applyFont="1" applyFill="1" applyBorder="1" applyAlignment="1">
      <alignment/>
    </xf>
    <xf numFmtId="41" fontId="11" fillId="0" borderId="0" xfId="15" applyNumberFormat="1" applyFont="1" applyFill="1" applyBorder="1" applyAlignment="1">
      <alignment/>
    </xf>
    <xf numFmtId="172" fontId="0" fillId="0" borderId="0" xfId="0" applyNumberFormat="1" applyFont="1" applyFill="1" applyBorder="1" applyAlignment="1">
      <alignment/>
    </xf>
    <xf numFmtId="172" fontId="0" fillId="0" borderId="2" xfId="0" applyNumberFormat="1" applyFont="1" applyFill="1" applyBorder="1" applyAlignment="1">
      <alignment/>
    </xf>
    <xf numFmtId="41" fontId="0" fillId="0" borderId="0" xfId="15" applyNumberFormat="1" applyFont="1" applyFill="1" applyBorder="1" applyAlignment="1">
      <alignment horizontal="center"/>
    </xf>
    <xf numFmtId="41" fontId="0" fillId="0" borderId="2" xfId="15" applyNumberFormat="1" applyFont="1" applyFill="1" applyBorder="1" applyAlignment="1">
      <alignment horizontal="center"/>
    </xf>
    <xf numFmtId="172" fontId="0" fillId="0" borderId="0" xfId="15" applyNumberFormat="1" applyFont="1" applyFill="1" applyBorder="1" applyAlignment="1">
      <alignment horizontal="right"/>
    </xf>
    <xf numFmtId="170" fontId="0" fillId="0" borderId="0" xfId="0" applyNumberFormat="1" applyFill="1" applyBorder="1" applyAlignment="1">
      <alignment horizontal="center"/>
    </xf>
    <xf numFmtId="43" fontId="0" fillId="0" borderId="0" xfId="15" applyFont="1" applyFill="1" applyBorder="1" applyAlignment="1">
      <alignment/>
    </xf>
    <xf numFmtId="43" fontId="0" fillId="0" borderId="0" xfId="15" applyFont="1" applyFill="1" applyBorder="1" applyAlignment="1">
      <alignment horizontal="center"/>
    </xf>
    <xf numFmtId="43" fontId="0" fillId="0" borderId="2" xfId="15" applyFont="1" applyFill="1" applyBorder="1" applyAlignment="1">
      <alignment horizontal="center"/>
    </xf>
    <xf numFmtId="43" fontId="0" fillId="0" borderId="5" xfId="15" applyFont="1" applyFill="1" applyBorder="1" applyAlignment="1">
      <alignment horizontal="center"/>
    </xf>
    <xf numFmtId="172" fontId="0" fillId="0" borderId="2" xfId="15" applyNumberFormat="1" applyFont="1" applyFill="1" applyBorder="1" applyAlignment="1">
      <alignment horizontal="right"/>
    </xf>
    <xf numFmtId="171" fontId="0" fillId="0" borderId="4" xfId="0" applyNumberFormat="1" applyFont="1" applyFill="1" applyBorder="1" applyAlignment="1">
      <alignment/>
    </xf>
    <xf numFmtId="43" fontId="0" fillId="0" borderId="4" xfId="15" applyNumberFormat="1" applyFont="1" applyFill="1" applyBorder="1" applyAlignment="1">
      <alignment/>
    </xf>
    <xf numFmtId="171" fontId="0" fillId="0" borderId="5" xfId="15" applyNumberFormat="1" applyFont="1" applyFill="1" applyBorder="1" applyAlignment="1">
      <alignment horizontal="center"/>
    </xf>
    <xf numFmtId="171" fontId="0" fillId="0" borderId="2" xfId="15" applyNumberFormat="1" applyFont="1" applyFill="1" applyBorder="1" applyAlignment="1">
      <alignment horizontal="center"/>
    </xf>
    <xf numFmtId="171" fontId="0" fillId="0" borderId="0" xfId="15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0"/>
  <sheetViews>
    <sheetView tabSelected="1" view="pageBreakPreview" zoomScaleNormal="75" zoomScaleSheetLayoutView="100" workbookViewId="0" topLeftCell="A1">
      <selection activeCell="A1" sqref="A1:H1"/>
    </sheetView>
  </sheetViews>
  <sheetFormatPr defaultColWidth="9.140625" defaultRowHeight="12.75"/>
  <cols>
    <col min="1" max="1" width="39.28125" style="1" customWidth="1"/>
    <col min="2" max="2" width="9.57421875" style="1" bestFit="1" customWidth="1"/>
    <col min="3" max="3" width="15.00390625" style="25" bestFit="1" customWidth="1"/>
    <col min="4" max="4" width="14.421875" style="25" customWidth="1"/>
    <col min="5" max="5" width="5.28125" style="25" customWidth="1"/>
    <col min="6" max="6" width="8.57421875" style="25" bestFit="1" customWidth="1"/>
    <col min="7" max="7" width="12.421875" style="25" customWidth="1"/>
    <col min="8" max="8" width="15.140625" style="1" bestFit="1" customWidth="1"/>
    <col min="9" max="9" width="9.140625" style="1" customWidth="1"/>
    <col min="10" max="10" width="17.28125" style="1" customWidth="1"/>
    <col min="11" max="11" width="10.8515625" style="1" bestFit="1" customWidth="1"/>
    <col min="12" max="16384" width="9.140625" style="1" customWidth="1"/>
  </cols>
  <sheetData>
    <row r="1" spans="1:8" ht="18">
      <c r="A1" s="94" t="s">
        <v>0</v>
      </c>
      <c r="B1" s="95"/>
      <c r="C1" s="95"/>
      <c r="D1" s="95"/>
      <c r="E1" s="95"/>
      <c r="F1" s="95"/>
      <c r="G1" s="95"/>
      <c r="H1" s="95"/>
    </row>
    <row r="2" spans="1:8" ht="15.75">
      <c r="A2" s="94" t="s">
        <v>1</v>
      </c>
      <c r="B2" s="94"/>
      <c r="C2" s="94"/>
      <c r="D2" s="94"/>
      <c r="E2" s="94"/>
      <c r="F2" s="94"/>
      <c r="G2" s="94"/>
      <c r="H2" s="94"/>
    </row>
    <row r="4" spans="1:8" ht="15.75">
      <c r="A4" s="94" t="s">
        <v>2</v>
      </c>
      <c r="B4" s="94"/>
      <c r="C4" s="94"/>
      <c r="D4" s="94"/>
      <c r="E4" s="94"/>
      <c r="F4" s="94"/>
      <c r="G4" s="94"/>
      <c r="H4" s="94"/>
    </row>
    <row r="5" spans="1:8" ht="15.75">
      <c r="A5" s="2"/>
      <c r="B5" s="2"/>
      <c r="C5" s="93" t="s">
        <v>43</v>
      </c>
      <c r="D5" s="93"/>
      <c r="E5" s="3"/>
      <c r="F5" s="4"/>
      <c r="G5" s="93" t="s">
        <v>3</v>
      </c>
      <c r="H5" s="93"/>
    </row>
    <row r="6" spans="1:8" ht="12.75">
      <c r="A6" s="59"/>
      <c r="B6" s="60" t="s">
        <v>4</v>
      </c>
      <c r="C6" s="61" t="s">
        <v>46</v>
      </c>
      <c r="D6" s="61" t="s">
        <v>47</v>
      </c>
      <c r="E6" s="61"/>
      <c r="F6" s="60" t="s">
        <v>4</v>
      </c>
      <c r="G6" s="61" t="s">
        <v>46</v>
      </c>
      <c r="H6" s="62" t="s">
        <v>48</v>
      </c>
    </row>
    <row r="7" spans="1:8" ht="12.75">
      <c r="A7" s="42"/>
      <c r="B7" s="33" t="s">
        <v>5</v>
      </c>
      <c r="C7" s="63" t="s">
        <v>6</v>
      </c>
      <c r="D7" s="63" t="s">
        <v>6</v>
      </c>
      <c r="E7" s="63"/>
      <c r="F7" s="33" t="s">
        <v>5</v>
      </c>
      <c r="G7" s="63" t="s">
        <v>6</v>
      </c>
      <c r="H7" s="64" t="s">
        <v>6</v>
      </c>
    </row>
    <row r="8" spans="1:8" ht="12.75">
      <c r="A8" s="5"/>
      <c r="B8" s="6"/>
      <c r="C8" s="7"/>
      <c r="D8" s="7"/>
      <c r="E8" s="8"/>
      <c r="F8" s="8"/>
      <c r="G8" s="7"/>
      <c r="H8" s="9"/>
    </row>
    <row r="9" spans="1:8" ht="12.75">
      <c r="A9" s="5" t="s">
        <v>7</v>
      </c>
      <c r="B9" s="10">
        <v>32.1290562319416</v>
      </c>
      <c r="C9" s="11">
        <v>161437099</v>
      </c>
      <c r="D9" s="11">
        <v>122181376</v>
      </c>
      <c r="E9" s="11"/>
      <c r="F9" s="12">
        <v>2.1789353288947697</v>
      </c>
      <c r="G9" s="11">
        <v>161437099</v>
      </c>
      <c r="H9" s="13">
        <v>157994501</v>
      </c>
    </row>
    <row r="10" spans="1:8" ht="12.75">
      <c r="A10" s="5" t="s">
        <v>8</v>
      </c>
      <c r="B10" s="10">
        <v>26.29689496016684</v>
      </c>
      <c r="C10" s="11">
        <v>89227876</v>
      </c>
      <c r="D10" s="11">
        <v>70649303</v>
      </c>
      <c r="E10" s="11"/>
      <c r="F10" s="12">
        <v>-1.2253123960844352</v>
      </c>
      <c r="G10" s="11">
        <v>89227876</v>
      </c>
      <c r="H10" s="13">
        <v>90334759</v>
      </c>
    </row>
    <row r="11" spans="1:8" ht="12.75">
      <c r="A11" s="5" t="s">
        <v>9</v>
      </c>
      <c r="B11" s="10">
        <v>19.54782975845519</v>
      </c>
      <c r="C11" s="11">
        <v>12797906</v>
      </c>
      <c r="D11" s="11">
        <v>10705260</v>
      </c>
      <c r="E11" s="11"/>
      <c r="F11" s="12">
        <v>7.694481353604527</v>
      </c>
      <c r="G11" s="11">
        <v>12797906</v>
      </c>
      <c r="H11" s="13">
        <v>11883530</v>
      </c>
    </row>
    <row r="12" spans="1:11" ht="12.75">
      <c r="A12" s="5" t="s">
        <v>10</v>
      </c>
      <c r="B12" s="10">
        <v>32.19598145365274</v>
      </c>
      <c r="C12" s="11">
        <v>1030120</v>
      </c>
      <c r="D12" s="11">
        <v>779237</v>
      </c>
      <c r="E12" s="11"/>
      <c r="F12" s="12">
        <v>-1.6136349526988631</v>
      </c>
      <c r="G12" s="11">
        <v>1030120</v>
      </c>
      <c r="H12" s="13">
        <v>1047015</v>
      </c>
      <c r="J12" s="14"/>
      <c r="K12" s="14"/>
    </row>
    <row r="13" spans="1:8" ht="12.75">
      <c r="A13" s="5" t="s">
        <v>11</v>
      </c>
      <c r="B13" s="10">
        <v>129.0246531773944</v>
      </c>
      <c r="C13" s="11">
        <v>1068613</v>
      </c>
      <c r="D13" s="11">
        <v>466593</v>
      </c>
      <c r="E13" s="11"/>
      <c r="F13" s="12">
        <v>-6.304920027846898</v>
      </c>
      <c r="G13" s="11">
        <v>1068613</v>
      </c>
      <c r="H13" s="13">
        <v>1140522</v>
      </c>
    </row>
    <row r="14" spans="1:11" ht="12.75">
      <c r="A14" s="5" t="s">
        <v>12</v>
      </c>
      <c r="B14" s="10">
        <v>54.96112460458688</v>
      </c>
      <c r="C14" s="11">
        <v>983171</v>
      </c>
      <c r="D14" s="11">
        <v>634463</v>
      </c>
      <c r="E14" s="11"/>
      <c r="F14" s="12">
        <v>-17.950042520022798</v>
      </c>
      <c r="G14" s="11">
        <v>983171</v>
      </c>
      <c r="H14" s="13">
        <v>1198259</v>
      </c>
      <c r="J14" s="14"/>
      <c r="K14" s="14"/>
    </row>
    <row r="15" spans="1:8" ht="12.75">
      <c r="A15" s="15" t="s">
        <v>13</v>
      </c>
      <c r="B15" s="10">
        <v>82.47010388195633</v>
      </c>
      <c r="C15" s="11">
        <v>1115562</v>
      </c>
      <c r="D15" s="11">
        <v>611367</v>
      </c>
      <c r="E15" s="11"/>
      <c r="F15" s="12">
        <v>12.76526921653974</v>
      </c>
      <c r="G15" s="11">
        <v>1115562</v>
      </c>
      <c r="H15" s="56">
        <v>989278</v>
      </c>
    </row>
    <row r="16" spans="1:11" ht="12.75">
      <c r="A16" s="15" t="s">
        <v>14</v>
      </c>
      <c r="B16" s="10">
        <v>73.08922124806601</v>
      </c>
      <c r="C16" s="11">
        <v>285277</v>
      </c>
      <c r="D16" s="11">
        <v>164815</v>
      </c>
      <c r="E16" s="11"/>
      <c r="F16" s="12">
        <v>-31.54080405844818</v>
      </c>
      <c r="G16" s="11">
        <v>285277</v>
      </c>
      <c r="H16" s="56">
        <v>416711</v>
      </c>
      <c r="J16" s="14"/>
      <c r="K16" s="14"/>
    </row>
    <row r="17" spans="1:8" ht="12.75">
      <c r="A17" s="5" t="s">
        <v>15</v>
      </c>
      <c r="B17" s="10">
        <v>137.657254682695</v>
      </c>
      <c r="C17" s="11">
        <v>8501</v>
      </c>
      <c r="D17" s="11">
        <v>3577</v>
      </c>
      <c r="E17" s="11"/>
      <c r="F17" s="12">
        <v>56.6427123641054</v>
      </c>
      <c r="G17" s="11">
        <v>8501</v>
      </c>
      <c r="H17" s="56">
        <v>5427</v>
      </c>
    </row>
    <row r="18" spans="1:8" ht="12.75">
      <c r="A18" s="5" t="s">
        <v>16</v>
      </c>
      <c r="B18" s="10">
        <v>-95.48022598870057</v>
      </c>
      <c r="C18" s="11">
        <v>8</v>
      </c>
      <c r="D18" s="11">
        <v>177</v>
      </c>
      <c r="E18" s="11"/>
      <c r="F18" s="12">
        <v>-99.22854387656702</v>
      </c>
      <c r="G18" s="11">
        <v>8</v>
      </c>
      <c r="H18" s="13">
        <v>1037</v>
      </c>
    </row>
    <row r="19" spans="1:8" ht="12.75">
      <c r="A19" s="5" t="s">
        <v>17</v>
      </c>
      <c r="B19" s="10">
        <v>-69.34296430059732</v>
      </c>
      <c r="C19" s="11">
        <v>-2207</v>
      </c>
      <c r="D19" s="11">
        <v>-7199</v>
      </c>
      <c r="E19" s="11"/>
      <c r="F19" s="12">
        <v>587.5389408099688</v>
      </c>
      <c r="G19" s="11">
        <v>-2207</v>
      </c>
      <c r="H19" s="13">
        <v>-321</v>
      </c>
    </row>
    <row r="20" spans="1:8" ht="12.75">
      <c r="A20" s="5" t="s">
        <v>18</v>
      </c>
      <c r="B20" s="10">
        <v>83.46544532519106</v>
      </c>
      <c r="C20" s="11">
        <v>825589</v>
      </c>
      <c r="D20" s="11">
        <v>449997</v>
      </c>
      <c r="E20" s="11"/>
      <c r="F20" s="12">
        <v>39.509917570440265</v>
      </c>
      <c r="G20" s="11">
        <v>825589</v>
      </c>
      <c r="H20" s="13">
        <v>591778</v>
      </c>
    </row>
    <row r="21" spans="1:8" ht="12.75">
      <c r="A21" s="42" t="s">
        <v>49</v>
      </c>
      <c r="B21" s="10">
        <v>89.25717695255553</v>
      </c>
      <c r="C21" s="11">
        <v>615347</v>
      </c>
      <c r="D21" s="11">
        <v>325138</v>
      </c>
      <c r="E21" s="11"/>
      <c r="F21" s="12">
        <v>37.53844434510505</v>
      </c>
      <c r="G21" s="11">
        <v>615347</v>
      </c>
      <c r="H21" s="56">
        <v>447400</v>
      </c>
    </row>
    <row r="22" spans="1:8" ht="12.75">
      <c r="A22" s="5" t="s">
        <v>21</v>
      </c>
      <c r="B22" s="10">
        <v>-5.922165820642987</v>
      </c>
      <c r="C22" s="16">
        <v>5.56</v>
      </c>
      <c r="D22" s="16">
        <v>5.91</v>
      </c>
      <c r="E22" s="16"/>
      <c r="F22" s="12">
        <v>0.36101083032490205</v>
      </c>
      <c r="G22" s="18">
        <v>5.56</v>
      </c>
      <c r="H22" s="69">
        <v>5.54</v>
      </c>
    </row>
    <row r="23" spans="1:8" ht="12.75">
      <c r="A23" s="5" t="s">
        <v>22</v>
      </c>
      <c r="B23" s="10">
        <v>-8.013445318612497</v>
      </c>
      <c r="C23" s="16">
        <v>46.84593037799472</v>
      </c>
      <c r="D23" s="16">
        <v>50.926932245972566</v>
      </c>
      <c r="E23" s="16"/>
      <c r="F23" s="12">
        <v>-14.478250527400649</v>
      </c>
      <c r="G23" s="18">
        <v>46.84593037799472</v>
      </c>
      <c r="H23" s="17">
        <v>54.776627778181584</v>
      </c>
    </row>
    <row r="24" spans="1:8" ht="12.75">
      <c r="A24" s="5" t="s">
        <v>23</v>
      </c>
      <c r="B24" s="10">
        <v>-26.591350732882198</v>
      </c>
      <c r="C24" s="16">
        <v>2.3753237261405604</v>
      </c>
      <c r="D24" s="16">
        <v>3.235754573684204</v>
      </c>
      <c r="E24" s="18"/>
      <c r="F24" s="12">
        <v>10.898247565869609</v>
      </c>
      <c r="G24" s="18">
        <v>2.3753237261405604</v>
      </c>
      <c r="H24" s="17">
        <v>2.141894735288493</v>
      </c>
    </row>
    <row r="25" spans="1:8" ht="12.75">
      <c r="A25" s="5" t="s">
        <v>24</v>
      </c>
      <c r="B25" s="10">
        <v>71.4581535196492</v>
      </c>
      <c r="C25" s="16">
        <v>76.51706689571537</v>
      </c>
      <c r="D25" s="16">
        <v>44.62725471200556</v>
      </c>
      <c r="E25" s="18"/>
      <c r="F25" s="12">
        <v>32.01702362959864</v>
      </c>
      <c r="G25" s="18">
        <v>76.51706689571537</v>
      </c>
      <c r="H25" s="17">
        <v>57.96</v>
      </c>
    </row>
    <row r="26" spans="1:8" ht="12.75">
      <c r="A26" s="5" t="s">
        <v>25</v>
      </c>
      <c r="B26" s="10">
        <v>55.98786204887154</v>
      </c>
      <c r="C26" s="16">
        <v>19.945257642221463</v>
      </c>
      <c r="D26" s="16">
        <v>12.786416443077183</v>
      </c>
      <c r="E26" s="16"/>
      <c r="F26" s="12">
        <v>29.598815089158304</v>
      </c>
      <c r="G26" s="16">
        <v>19.945257642221463</v>
      </c>
      <c r="H26" s="17">
        <v>15.39</v>
      </c>
    </row>
    <row r="27" spans="1:8" ht="12.75">
      <c r="A27" s="19" t="s">
        <v>26</v>
      </c>
      <c r="B27" s="20">
        <v>-6.159169550173002</v>
      </c>
      <c r="C27" s="21">
        <v>13.56</v>
      </c>
      <c r="D27" s="21">
        <v>14.45</v>
      </c>
      <c r="E27" s="22"/>
      <c r="F27" s="23">
        <v>-0.44052863436122414</v>
      </c>
      <c r="G27" s="88">
        <v>13.56</v>
      </c>
      <c r="H27" s="48">
        <v>13.62</v>
      </c>
    </row>
    <row r="28" spans="1:8" ht="12.75">
      <c r="A28" s="6"/>
      <c r="B28" s="10"/>
      <c r="C28" s="24"/>
      <c r="D28" s="24"/>
      <c r="G28" s="24"/>
      <c r="H28" s="14"/>
    </row>
    <row r="29" spans="1:8" ht="12.75">
      <c r="A29" s="6"/>
      <c r="B29" s="10"/>
      <c r="C29" s="24"/>
      <c r="D29" s="24"/>
      <c r="G29" s="24"/>
      <c r="H29" s="14"/>
    </row>
    <row r="30" spans="1:8" ht="15.75">
      <c r="A30" s="94" t="s">
        <v>45</v>
      </c>
      <c r="B30" s="94"/>
      <c r="C30" s="94"/>
      <c r="D30" s="94"/>
      <c r="E30" s="94"/>
      <c r="F30" s="94"/>
      <c r="G30" s="94"/>
      <c r="H30" s="94"/>
    </row>
    <row r="31" spans="1:8" s="31" customFormat="1" ht="15.75">
      <c r="A31" s="32"/>
      <c r="B31" s="32"/>
      <c r="C31" s="93" t="s">
        <v>44</v>
      </c>
      <c r="D31" s="93"/>
      <c r="E31" s="33"/>
      <c r="F31" s="2"/>
      <c r="G31" s="93" t="s">
        <v>3</v>
      </c>
      <c r="H31" s="93"/>
    </row>
    <row r="32" spans="1:8" s="31" customFormat="1" ht="12.75">
      <c r="A32" s="59"/>
      <c r="B32" s="60" t="s">
        <v>4</v>
      </c>
      <c r="C32" s="61" t="s">
        <v>46</v>
      </c>
      <c r="D32" s="61" t="s">
        <v>47</v>
      </c>
      <c r="E32" s="61"/>
      <c r="F32" s="60" t="s">
        <v>4</v>
      </c>
      <c r="G32" s="61" t="s">
        <v>46</v>
      </c>
      <c r="H32" s="62" t="s">
        <v>48</v>
      </c>
    </row>
    <row r="33" spans="1:8" s="31" customFormat="1" ht="12.75">
      <c r="A33" s="42"/>
      <c r="B33" s="33" t="s">
        <v>5</v>
      </c>
      <c r="C33" s="63" t="s">
        <v>6</v>
      </c>
      <c r="D33" s="63" t="s">
        <v>6</v>
      </c>
      <c r="E33" s="63"/>
      <c r="F33" s="33" t="s">
        <v>5</v>
      </c>
      <c r="G33" s="63" t="s">
        <v>6</v>
      </c>
      <c r="H33" s="64" t="s">
        <v>6</v>
      </c>
    </row>
    <row r="34" spans="1:8" s="25" customFormat="1" ht="12.75">
      <c r="A34" s="34"/>
      <c r="B34" s="7"/>
      <c r="C34" s="7"/>
      <c r="D34" s="8"/>
      <c r="E34" s="7"/>
      <c r="F34" s="7"/>
      <c r="G34" s="7"/>
      <c r="H34" s="35"/>
    </row>
    <row r="35" spans="1:8" s="31" customFormat="1" ht="12.75">
      <c r="A35" s="42" t="s">
        <v>7</v>
      </c>
      <c r="B35" s="10">
        <v>-72.16816449972404</v>
      </c>
      <c r="C35" s="75">
        <v>4211807.94666</v>
      </c>
      <c r="D35" s="81">
        <v>15133058.495614633</v>
      </c>
      <c r="E35" s="49"/>
      <c r="F35" s="12">
        <v>22.35859685075459</v>
      </c>
      <c r="G35" s="79">
        <v>4211807.94666</v>
      </c>
      <c r="H35" s="80">
        <v>3442183.92092</v>
      </c>
    </row>
    <row r="36" spans="1:8" s="31" customFormat="1" ht="12.75">
      <c r="A36" s="42" t="s">
        <v>8</v>
      </c>
      <c r="B36" s="10">
        <v>-56.777432395726265</v>
      </c>
      <c r="C36" s="75">
        <v>542535.0230799998</v>
      </c>
      <c r="D36" s="81">
        <v>1255212.38823016</v>
      </c>
      <c r="E36" s="49"/>
      <c r="F36" s="12">
        <v>0.5525167372282929</v>
      </c>
      <c r="G36" s="79">
        <v>542535.0230799998</v>
      </c>
      <c r="H36" s="80">
        <v>539553.89749</v>
      </c>
    </row>
    <row r="37" spans="1:8" s="31" customFormat="1" ht="12.75">
      <c r="A37" s="42" t="s">
        <v>9</v>
      </c>
      <c r="B37" s="10">
        <v>-40.21679880229607</v>
      </c>
      <c r="C37" s="75">
        <v>1004371.3597299999</v>
      </c>
      <c r="D37" s="81">
        <v>1680022.71475649</v>
      </c>
      <c r="E37" s="49"/>
      <c r="F37" s="12">
        <v>3.7688421891675947</v>
      </c>
      <c r="G37" s="79">
        <v>1004371.3597299999</v>
      </c>
      <c r="H37" s="80">
        <v>967893</v>
      </c>
    </row>
    <row r="38" spans="1:11" s="31" customFormat="1" ht="12.75">
      <c r="A38" s="42" t="s">
        <v>10</v>
      </c>
      <c r="B38" s="10">
        <v>-82.76285795423026</v>
      </c>
      <c r="C38" s="75">
        <v>6333.09303</v>
      </c>
      <c r="D38" s="81">
        <v>36740.96908399172</v>
      </c>
      <c r="E38" s="49"/>
      <c r="F38" s="12">
        <v>-70.16351158955997</v>
      </c>
      <c r="G38" s="79">
        <v>6333.09303</v>
      </c>
      <c r="H38" s="80">
        <v>21226</v>
      </c>
      <c r="J38" s="30"/>
      <c r="K38" s="30"/>
    </row>
    <row r="39" spans="1:8" s="31" customFormat="1" ht="12.75">
      <c r="A39" s="42" t="s">
        <v>11</v>
      </c>
      <c r="B39" s="10">
        <v>-33.28173361585347</v>
      </c>
      <c r="C39" s="75">
        <v>77473.90826999997</v>
      </c>
      <c r="D39" s="81">
        <v>116120.98525451071</v>
      </c>
      <c r="E39" s="49"/>
      <c r="F39" s="12">
        <v>-26.057581631289633</v>
      </c>
      <c r="G39" s="79">
        <v>77473.90826999997</v>
      </c>
      <c r="H39" s="80">
        <v>104776</v>
      </c>
    </row>
    <row r="40" spans="1:8" s="31" customFormat="1" ht="12.75">
      <c r="A40" s="42" t="s">
        <v>12</v>
      </c>
      <c r="B40" s="10">
        <v>-31.04996148257421</v>
      </c>
      <c r="C40" s="75">
        <v>-40267.79321</v>
      </c>
      <c r="D40" s="81">
        <v>-58401.40785392469</v>
      </c>
      <c r="E40" s="49"/>
      <c r="F40" s="12">
        <v>-70.01541888380058</v>
      </c>
      <c r="G40" s="79">
        <v>-40267.79321</v>
      </c>
      <c r="H40" s="80">
        <v>-134295</v>
      </c>
    </row>
    <row r="41" spans="1:8" s="31" customFormat="1" ht="12.75">
      <c r="A41" s="42" t="s">
        <v>13</v>
      </c>
      <c r="B41" s="10">
        <v>-53.90752043012108</v>
      </c>
      <c r="C41" s="81">
        <v>43539.20808999997</v>
      </c>
      <c r="D41" s="81">
        <v>94460.54648457773</v>
      </c>
      <c r="E41" s="49"/>
      <c r="F41" s="12">
        <v>-625.0115529965027</v>
      </c>
      <c r="G41" s="79">
        <v>43539.20808999997</v>
      </c>
      <c r="H41" s="87">
        <v>-8293</v>
      </c>
    </row>
    <row r="42" spans="1:8" s="31" customFormat="1" ht="12.75">
      <c r="A42" s="42" t="s">
        <v>14</v>
      </c>
      <c r="B42" s="10">
        <v>-105.32566525848866</v>
      </c>
      <c r="C42" s="75">
        <v>-45.52599</v>
      </c>
      <c r="D42" s="81">
        <v>854.8413726798816</v>
      </c>
      <c r="E42" s="49"/>
      <c r="F42" s="12">
        <v>-99.46982659834633</v>
      </c>
      <c r="G42" s="79">
        <v>-45.52599</v>
      </c>
      <c r="H42" s="80">
        <v>-8587</v>
      </c>
    </row>
    <row r="43" spans="1:8" s="31" customFormat="1" ht="12.75">
      <c r="A43" s="42" t="s">
        <v>15</v>
      </c>
      <c r="B43" s="10">
        <v>5.749998401988569</v>
      </c>
      <c r="C43" s="75">
        <v>-3400.66696</v>
      </c>
      <c r="D43" s="81">
        <v>-3215.760767270189</v>
      </c>
      <c r="E43" s="49"/>
      <c r="F43" s="12">
        <v>-172.74153925133692</v>
      </c>
      <c r="G43" s="79">
        <v>-3400.66696</v>
      </c>
      <c r="H43" s="80">
        <v>4675</v>
      </c>
    </row>
    <row r="44" spans="1:8" s="31" customFormat="1" ht="12.75">
      <c r="A44" s="42" t="s">
        <v>17</v>
      </c>
      <c r="B44" s="82">
        <v>-100</v>
      </c>
      <c r="C44" s="75">
        <v>0</v>
      </c>
      <c r="D44" s="81">
        <v>1.84206</v>
      </c>
      <c r="E44" s="49"/>
      <c r="F44" s="12">
        <v>0</v>
      </c>
      <c r="G44" s="79">
        <v>0</v>
      </c>
      <c r="H44" s="80">
        <v>0</v>
      </c>
    </row>
    <row r="45" spans="1:8" s="31" customFormat="1" ht="12.75">
      <c r="A45" s="42" t="s">
        <v>18</v>
      </c>
      <c r="B45" s="10">
        <v>-56.46864755793589</v>
      </c>
      <c r="C45" s="75">
        <v>40093.01513999997</v>
      </c>
      <c r="D45" s="75">
        <v>92101.46914998742</v>
      </c>
      <c r="E45" s="49"/>
      <c r="F45" s="12">
        <v>-428.52355899704986</v>
      </c>
      <c r="G45" s="79">
        <v>40093.01513999997</v>
      </c>
      <c r="H45" s="80">
        <v>-12204</v>
      </c>
    </row>
    <row r="46" spans="1:8" s="31" customFormat="1" ht="12.75">
      <c r="A46" s="42" t="s">
        <v>49</v>
      </c>
      <c r="B46" s="10">
        <v>-56.31623227928792</v>
      </c>
      <c r="C46" s="75">
        <v>29142.766869999956</v>
      </c>
      <c r="D46" s="81">
        <v>66713.03413277306</v>
      </c>
      <c r="E46" s="49"/>
      <c r="F46" s="12">
        <v>-168.0842137884309</v>
      </c>
      <c r="G46" s="79">
        <v>29142.766869999956</v>
      </c>
      <c r="H46" s="80">
        <v>-42804</v>
      </c>
    </row>
    <row r="47" spans="1:8" s="31" customFormat="1" ht="12.75">
      <c r="A47" s="42" t="s">
        <v>21</v>
      </c>
      <c r="B47" s="10">
        <v>-97.9</v>
      </c>
      <c r="C47" s="16">
        <v>0.05</v>
      </c>
      <c r="D47" s="16">
        <v>2.44</v>
      </c>
      <c r="E47" s="44"/>
      <c r="F47" s="12">
        <v>-0.6</v>
      </c>
      <c r="G47" s="16">
        <v>0.05</v>
      </c>
      <c r="H47" s="91">
        <v>0.05</v>
      </c>
    </row>
    <row r="48" spans="1:8" s="31" customFormat="1" ht="12.75">
      <c r="A48" s="42" t="s">
        <v>22</v>
      </c>
      <c r="B48" s="10">
        <v>25.8</v>
      </c>
      <c r="C48" s="16">
        <v>48</v>
      </c>
      <c r="D48" s="16">
        <v>38.2</v>
      </c>
      <c r="E48" s="44"/>
      <c r="F48" s="12">
        <v>-54.9</v>
      </c>
      <c r="G48" s="16">
        <v>48</v>
      </c>
      <c r="H48" s="91">
        <v>106.6</v>
      </c>
    </row>
    <row r="49" spans="1:8" s="31" customFormat="1" ht="12.75">
      <c r="A49" s="42" t="s">
        <v>23</v>
      </c>
      <c r="B49" s="10">
        <v>-40.23983533716081</v>
      </c>
      <c r="C49" s="16">
        <v>4.5767147435710305</v>
      </c>
      <c r="D49" s="16">
        <v>7.658470771277812</v>
      </c>
      <c r="E49" s="16"/>
      <c r="F49" s="12">
        <v>3.77257211336095</v>
      </c>
      <c r="G49" s="92">
        <v>4.5767101824011815</v>
      </c>
      <c r="H49" s="91">
        <v>4.41032740077175</v>
      </c>
    </row>
    <row r="50" spans="1:8" s="31" customFormat="1" ht="12.75">
      <c r="A50" s="42" t="s">
        <v>24</v>
      </c>
      <c r="B50" s="10">
        <v>-56.31623227928792</v>
      </c>
      <c r="C50" s="16">
        <v>53.17004382371982</v>
      </c>
      <c r="D50" s="16">
        <v>121.71579192449084</v>
      </c>
      <c r="E50" s="16"/>
      <c r="F50" s="12">
        <v>-1.6808421378843088</v>
      </c>
      <c r="G50" s="84">
        <v>53.17004382371982</v>
      </c>
      <c r="H50" s="85">
        <v>-78.09452568394741</v>
      </c>
    </row>
    <row r="51" spans="1:10" s="31" customFormat="1" ht="12.75">
      <c r="A51" s="42" t="s">
        <v>25</v>
      </c>
      <c r="B51" s="10">
        <v>-56.90985309242531</v>
      </c>
      <c r="C51" s="16">
        <v>8.685093488168219</v>
      </c>
      <c r="D51" s="16">
        <v>20.15563675565351</v>
      </c>
      <c r="E51" s="44"/>
      <c r="F51" s="12">
        <v>-189.4208394587239</v>
      </c>
      <c r="G51" s="16">
        <v>11.8210387877169</v>
      </c>
      <c r="H51" s="91">
        <v>-13.219556939155572</v>
      </c>
      <c r="J51" s="16"/>
    </row>
    <row r="52" spans="1:8" s="31" customFormat="1" ht="12.75">
      <c r="A52" s="46" t="s">
        <v>35</v>
      </c>
      <c r="B52" s="20">
        <v>28.70934959349593</v>
      </c>
      <c r="C52" s="57">
        <v>25.33</v>
      </c>
      <c r="D52" s="57">
        <v>19.68</v>
      </c>
      <c r="E52" s="89"/>
      <c r="F52" s="23">
        <v>26.27118644067797</v>
      </c>
      <c r="G52" s="57">
        <v>25.33</v>
      </c>
      <c r="H52" s="90">
        <v>20.06</v>
      </c>
    </row>
    <row r="53" spans="1:8" ht="12.75" hidden="1">
      <c r="A53" s="6"/>
      <c r="B53" s="20">
        <f>(C53-D53)/D53*100</f>
        <v>1.377625410307095</v>
      </c>
      <c r="C53" s="24">
        <f>+(C37+D37)/2</f>
        <v>1342197.037243245</v>
      </c>
      <c r="D53" s="24">
        <f>(967893+D37)/2</f>
        <v>1323957.8573782449</v>
      </c>
      <c r="G53" s="24">
        <f>+(G37+H37)/2</f>
        <v>986132.179865</v>
      </c>
      <c r="H53" s="24">
        <f>+(H37+1622451)/2</f>
        <v>1295172</v>
      </c>
    </row>
    <row r="54" spans="1:8" ht="12.75" hidden="1">
      <c r="A54" s="6"/>
      <c r="B54" s="10"/>
      <c r="C54" s="24"/>
      <c r="D54" s="24"/>
      <c r="G54" s="24"/>
      <c r="H54" s="14"/>
    </row>
    <row r="55" spans="1:8" ht="15.75" hidden="1">
      <c r="A55" s="94" t="s">
        <v>27</v>
      </c>
      <c r="B55" s="94"/>
      <c r="C55" s="94"/>
      <c r="D55" s="94"/>
      <c r="E55" s="94"/>
      <c r="F55" s="94"/>
      <c r="G55" s="94"/>
      <c r="H55" s="94"/>
    </row>
    <row r="56" spans="1:8" s="31" customFormat="1" ht="15.75" hidden="1">
      <c r="A56" s="32"/>
      <c r="B56" s="32"/>
      <c r="C56" s="93" t="s">
        <v>44</v>
      </c>
      <c r="D56" s="93"/>
      <c r="E56" s="33"/>
      <c r="F56" s="2"/>
      <c r="G56" s="93" t="s">
        <v>3</v>
      </c>
      <c r="H56" s="93"/>
    </row>
    <row r="57" spans="1:8" s="31" customFormat="1" ht="12.75" hidden="1">
      <c r="A57" s="59"/>
      <c r="B57" s="60" t="s">
        <v>4</v>
      </c>
      <c r="C57" s="61" t="s">
        <v>41</v>
      </c>
      <c r="D57" s="61" t="s">
        <v>42</v>
      </c>
      <c r="E57" s="61"/>
      <c r="F57" s="60" t="s">
        <v>4</v>
      </c>
      <c r="G57" s="61" t="s">
        <v>41</v>
      </c>
      <c r="H57" s="62" t="s">
        <v>37</v>
      </c>
    </row>
    <row r="58" spans="1:8" s="31" customFormat="1" ht="12.75" hidden="1">
      <c r="A58" s="42"/>
      <c r="B58" s="33" t="s">
        <v>5</v>
      </c>
      <c r="C58" s="63" t="s">
        <v>6</v>
      </c>
      <c r="D58" s="63" t="s">
        <v>6</v>
      </c>
      <c r="E58" s="63"/>
      <c r="F58" s="33" t="s">
        <v>5</v>
      </c>
      <c r="G58" s="63" t="s">
        <v>6</v>
      </c>
      <c r="H58" s="64" t="s">
        <v>6</v>
      </c>
    </row>
    <row r="59" spans="1:8" s="25" customFormat="1" ht="12.75" hidden="1">
      <c r="A59" s="34"/>
      <c r="B59" s="7"/>
      <c r="C59" s="7"/>
      <c r="D59" s="8"/>
      <c r="E59" s="7"/>
      <c r="F59" s="7"/>
      <c r="G59" s="7"/>
      <c r="H59" s="35"/>
    </row>
    <row r="60" spans="1:8" s="31" customFormat="1" ht="12.75" hidden="1">
      <c r="A60" s="42" t="s">
        <v>7</v>
      </c>
      <c r="B60" s="43">
        <v>100</v>
      </c>
      <c r="C60" s="75">
        <v>138451229</v>
      </c>
      <c r="D60" s="50">
        <v>0</v>
      </c>
      <c r="E60" s="49"/>
      <c r="F60" s="12">
        <f aca="true" t="shared" si="0" ref="F60:F70">(G60-H60)/H60*100</f>
        <v>35.84766902726839</v>
      </c>
      <c r="G60" s="49">
        <f>+C60</f>
        <v>138451229</v>
      </c>
      <c r="H60" s="52">
        <v>101916529</v>
      </c>
    </row>
    <row r="61" spans="1:8" s="31" customFormat="1" ht="12.75" hidden="1">
      <c r="A61" s="42" t="s">
        <v>8</v>
      </c>
      <c r="B61" s="43">
        <v>100</v>
      </c>
      <c r="C61" s="75">
        <v>77315069</v>
      </c>
      <c r="D61" s="50">
        <v>0</v>
      </c>
      <c r="E61" s="49"/>
      <c r="F61" s="12">
        <f t="shared" si="0"/>
        <v>32.53161732911703</v>
      </c>
      <c r="G61" s="49">
        <f>+C61</f>
        <v>77315069</v>
      </c>
      <c r="H61" s="52">
        <v>58337075</v>
      </c>
    </row>
    <row r="62" spans="1:8" s="31" customFormat="1" ht="12.75" hidden="1">
      <c r="A62" s="42" t="s">
        <v>9</v>
      </c>
      <c r="B62" s="43">
        <v>100</v>
      </c>
      <c r="C62" s="75">
        <f>8912272+12589</f>
        <v>8924861</v>
      </c>
      <c r="D62" s="50">
        <v>0</v>
      </c>
      <c r="E62" s="49"/>
      <c r="F62" s="12">
        <f t="shared" si="0"/>
        <v>4.229397001650178</v>
      </c>
      <c r="G62" s="49">
        <f>C62</f>
        <v>8924861</v>
      </c>
      <c r="H62" s="52">
        <v>8562710</v>
      </c>
    </row>
    <row r="63" spans="1:11" s="31" customFormat="1" ht="12.75" hidden="1">
      <c r="A63" s="42" t="s">
        <v>10</v>
      </c>
      <c r="B63" s="43">
        <v>100</v>
      </c>
      <c r="C63" s="75">
        <v>2669861</v>
      </c>
      <c r="D63" s="50">
        <v>0</v>
      </c>
      <c r="E63" s="49"/>
      <c r="F63" s="12">
        <f t="shared" si="0"/>
        <v>37.70391140472763</v>
      </c>
      <c r="G63" s="49">
        <v>827511</v>
      </c>
      <c r="H63" s="52">
        <v>600935</v>
      </c>
      <c r="J63" s="30"/>
      <c r="K63" s="30"/>
    </row>
    <row r="64" spans="1:8" s="31" customFormat="1" ht="12.75" hidden="1">
      <c r="A64" s="42" t="s">
        <v>11</v>
      </c>
      <c r="B64" s="43">
        <v>100</v>
      </c>
      <c r="C64" s="75">
        <f>70626+1792437</f>
        <v>1863063</v>
      </c>
      <c r="D64" s="50">
        <v>0</v>
      </c>
      <c r="E64" s="49"/>
      <c r="F64" s="12">
        <f t="shared" si="0"/>
        <v>118.67158848358714</v>
      </c>
      <c r="G64" s="49">
        <f>50904+770737</f>
        <v>821641</v>
      </c>
      <c r="H64" s="52">
        <v>375742</v>
      </c>
    </row>
    <row r="65" spans="1:8" s="31" customFormat="1" ht="12.75" hidden="1">
      <c r="A65" s="42" t="s">
        <v>12</v>
      </c>
      <c r="B65" s="43">
        <v>100</v>
      </c>
      <c r="C65" s="75">
        <v>2315236</v>
      </c>
      <c r="D65" s="50">
        <v>0</v>
      </c>
      <c r="E65" s="49"/>
      <c r="F65" s="12">
        <f t="shared" si="0"/>
        <v>73.18631832034804</v>
      </c>
      <c r="G65" s="49">
        <v>850686</v>
      </c>
      <c r="H65" s="52">
        <v>491197</v>
      </c>
    </row>
    <row r="66" spans="1:8" s="31" customFormat="1" ht="12.75" hidden="1">
      <c r="A66" s="42" t="s">
        <v>13</v>
      </c>
      <c r="B66" s="43">
        <v>100</v>
      </c>
      <c r="C66" s="75">
        <f>+C63+C64-C65</f>
        <v>2217688</v>
      </c>
      <c r="D66" s="50">
        <v>0</v>
      </c>
      <c r="E66" s="49"/>
      <c r="F66" s="12">
        <f t="shared" si="0"/>
        <v>63.95605749486653</v>
      </c>
      <c r="G66" s="49">
        <f>+G63+G64-G65</f>
        <v>798466</v>
      </c>
      <c r="H66" s="52">
        <v>487000</v>
      </c>
    </row>
    <row r="67" spans="1:8" s="31" customFormat="1" ht="12.75" hidden="1">
      <c r="A67" s="42" t="s">
        <v>14</v>
      </c>
      <c r="B67" s="43">
        <v>100</v>
      </c>
      <c r="C67" s="75">
        <v>743677</v>
      </c>
      <c r="D67" s="50">
        <v>0</v>
      </c>
      <c r="E67" s="49"/>
      <c r="F67" s="12">
        <f t="shared" si="0"/>
        <v>109.11244573638447</v>
      </c>
      <c r="G67" s="49">
        <v>326596</v>
      </c>
      <c r="H67" s="52">
        <v>156182</v>
      </c>
    </row>
    <row r="68" spans="1:8" s="31" customFormat="1" ht="12.75" hidden="1">
      <c r="A68" s="42" t="s">
        <v>15</v>
      </c>
      <c r="B68" s="43">
        <v>100</v>
      </c>
      <c r="C68" s="75">
        <v>297</v>
      </c>
      <c r="D68" s="50">
        <v>0</v>
      </c>
      <c r="E68" s="49"/>
      <c r="F68" s="12">
        <f t="shared" si="0"/>
        <v>286.85540950455004</v>
      </c>
      <c r="G68" s="49">
        <v>-3826</v>
      </c>
      <c r="H68" s="52">
        <v>-989</v>
      </c>
    </row>
    <row r="69" spans="1:8" s="31" customFormat="1" ht="12.75" hidden="1">
      <c r="A69" s="42" t="s">
        <v>17</v>
      </c>
      <c r="B69" s="43">
        <v>100</v>
      </c>
      <c r="C69" s="75">
        <v>24146</v>
      </c>
      <c r="D69" s="50">
        <v>0</v>
      </c>
      <c r="E69" s="49"/>
      <c r="F69" s="12">
        <f t="shared" si="0"/>
        <v>-100</v>
      </c>
      <c r="G69" s="49">
        <v>0</v>
      </c>
      <c r="H69" s="52">
        <v>9140</v>
      </c>
    </row>
    <row r="70" spans="1:8" s="31" customFormat="1" ht="12.75" hidden="1">
      <c r="A70" s="42" t="s">
        <v>18</v>
      </c>
      <c r="B70" s="43">
        <v>100</v>
      </c>
      <c r="C70" s="75">
        <v>1457361</v>
      </c>
      <c r="D70" s="50">
        <v>0</v>
      </c>
      <c r="E70" s="49"/>
      <c r="F70" s="12">
        <f t="shared" si="0"/>
        <v>47.022782001258264</v>
      </c>
      <c r="G70" s="49">
        <v>474394</v>
      </c>
      <c r="H70" s="52">
        <v>322667</v>
      </c>
    </row>
    <row r="71" spans="1:8" s="31" customFormat="1" ht="12.75" hidden="1">
      <c r="A71" s="42" t="s">
        <v>19</v>
      </c>
      <c r="B71" s="43"/>
      <c r="C71" s="75"/>
      <c r="D71" s="51"/>
      <c r="E71" s="8"/>
      <c r="F71" s="43"/>
      <c r="G71" s="49"/>
      <c r="H71" s="52"/>
    </row>
    <row r="72" spans="1:8" s="31" customFormat="1" ht="12.75" hidden="1">
      <c r="A72" s="42" t="s">
        <v>20</v>
      </c>
      <c r="B72" s="43">
        <v>100</v>
      </c>
      <c r="C72" s="75">
        <v>1195411</v>
      </c>
      <c r="D72" s="50">
        <v>0</v>
      </c>
      <c r="E72" s="49"/>
      <c r="F72" s="12">
        <f aca="true" t="shared" si="1" ref="F72:F78">(G72-H72)/H72*100</f>
        <v>9.099058027710866</v>
      </c>
      <c r="G72" s="49">
        <v>354177</v>
      </c>
      <c r="H72" s="52">
        <v>324638</v>
      </c>
    </row>
    <row r="73" spans="1:8" s="31" customFormat="1" ht="12.75" hidden="1">
      <c r="A73" s="42" t="s">
        <v>21</v>
      </c>
      <c r="B73" s="43">
        <v>100</v>
      </c>
      <c r="C73" s="18">
        <v>6.09</v>
      </c>
      <c r="D73" s="50">
        <v>0</v>
      </c>
      <c r="E73" s="44"/>
      <c r="F73" s="12">
        <f t="shared" si="1"/>
        <v>-2.5600000000000023</v>
      </c>
      <c r="G73" s="44">
        <f>C73</f>
        <v>6.09</v>
      </c>
      <c r="H73" s="45">
        <v>6.25</v>
      </c>
    </row>
    <row r="74" spans="1:8" s="31" customFormat="1" ht="12.75" hidden="1">
      <c r="A74" s="42" t="s">
        <v>22</v>
      </c>
      <c r="B74" s="43">
        <v>100</v>
      </c>
      <c r="C74" s="16">
        <f>+C65/(C63+C64)*100</f>
        <v>51.07599421477175</v>
      </c>
      <c r="D74" s="16">
        <v>0</v>
      </c>
      <c r="E74" s="44"/>
      <c r="F74" s="12">
        <f t="shared" si="1"/>
        <v>2.566102953616494</v>
      </c>
      <c r="G74" s="16">
        <f>G65/(G63+G64)*100</f>
        <v>51.58323793076684</v>
      </c>
      <c r="H74" s="17">
        <f>H65/(H63+H64)*100</f>
        <v>50.29267608431447</v>
      </c>
    </row>
    <row r="75" spans="1:8" s="31" customFormat="1" ht="12.75" hidden="1">
      <c r="A75" s="42" t="s">
        <v>23</v>
      </c>
      <c r="B75" s="43">
        <v>100</v>
      </c>
      <c r="C75" s="16">
        <f>+(C62-4533803)/7777443</f>
        <v>0.5645889015194325</v>
      </c>
      <c r="D75" s="53">
        <v>0</v>
      </c>
      <c r="E75" s="16"/>
      <c r="F75" s="12">
        <f t="shared" si="1"/>
        <v>-48.67373622550614</v>
      </c>
      <c r="G75" s="16">
        <f>C75</f>
        <v>0.5645889015194325</v>
      </c>
      <c r="H75" s="17">
        <v>1.1</v>
      </c>
    </row>
    <row r="76" spans="1:8" s="31" customFormat="1" ht="12.75" hidden="1">
      <c r="A76" s="42" t="s">
        <v>24</v>
      </c>
      <c r="B76" s="43">
        <v>100</v>
      </c>
      <c r="C76" s="16">
        <f>(+C72/7777443)*100</f>
        <v>15.370231578682095</v>
      </c>
      <c r="D76" s="53">
        <v>0</v>
      </c>
      <c r="E76" s="16"/>
      <c r="F76" s="12">
        <f t="shared" si="1"/>
        <v>26.32178359484828</v>
      </c>
      <c r="G76" s="16">
        <f>(+G72/7777443)*100*12/3</f>
        <v>18.215601194377122</v>
      </c>
      <c r="H76" s="17">
        <v>14.42</v>
      </c>
    </row>
    <row r="77" spans="1:10" s="31" customFormat="1" ht="12.75" hidden="1">
      <c r="A77" s="42" t="s">
        <v>25</v>
      </c>
      <c r="B77" s="43">
        <v>100</v>
      </c>
      <c r="C77" s="16">
        <v>17.36809455488989</v>
      </c>
      <c r="D77" s="53">
        <v>0</v>
      </c>
      <c r="E77" s="44"/>
      <c r="F77" s="12">
        <f t="shared" si="1"/>
        <v>-100</v>
      </c>
      <c r="G77" s="16"/>
      <c r="H77" s="17">
        <v>15.465645875664402</v>
      </c>
      <c r="J77" s="16"/>
    </row>
    <row r="78" spans="1:8" s="31" customFormat="1" ht="12.75" hidden="1">
      <c r="A78" s="46" t="s">
        <v>35</v>
      </c>
      <c r="B78" s="47">
        <v>100</v>
      </c>
      <c r="C78" s="57">
        <v>20.31</v>
      </c>
      <c r="D78" s="21">
        <v>0</v>
      </c>
      <c r="E78" s="22"/>
      <c r="F78" s="23">
        <f t="shared" si="1"/>
        <v>-61.930646672914726</v>
      </c>
      <c r="G78" s="21">
        <f>C78</f>
        <v>20.31</v>
      </c>
      <c r="H78" s="48">
        <v>53.35</v>
      </c>
    </row>
    <row r="79" s="25" customFormat="1" ht="12.75" hidden="1">
      <c r="A79" s="8"/>
    </row>
    <row r="80" s="25" customFormat="1" ht="12.75">
      <c r="A80" s="8"/>
    </row>
    <row r="81" s="25" customFormat="1" ht="12.75">
      <c r="A81" s="7"/>
    </row>
    <row r="82" spans="1:8" s="31" customFormat="1" ht="15.75">
      <c r="A82" s="94" t="s">
        <v>39</v>
      </c>
      <c r="B82" s="94"/>
      <c r="C82" s="94"/>
      <c r="D82" s="94"/>
      <c r="E82" s="94"/>
      <c r="F82" s="94"/>
      <c r="G82" s="94"/>
      <c r="H82" s="94"/>
    </row>
    <row r="83" spans="1:8" s="31" customFormat="1" ht="15.75">
      <c r="A83" s="32"/>
      <c r="B83" s="32"/>
      <c r="C83" s="93" t="s">
        <v>43</v>
      </c>
      <c r="D83" s="93"/>
      <c r="E83" s="33"/>
      <c r="F83" s="2"/>
      <c r="G83" s="93" t="s">
        <v>3</v>
      </c>
      <c r="H83" s="93"/>
    </row>
    <row r="84" spans="1:8" s="31" customFormat="1" ht="12.75">
      <c r="A84" s="59"/>
      <c r="B84" s="60" t="s">
        <v>4</v>
      </c>
      <c r="C84" s="61" t="s">
        <v>46</v>
      </c>
      <c r="D84" s="61" t="s">
        <v>47</v>
      </c>
      <c r="E84" s="61"/>
      <c r="F84" s="60" t="s">
        <v>4</v>
      </c>
      <c r="G84" s="61" t="s">
        <v>46</v>
      </c>
      <c r="H84" s="62" t="s">
        <v>48</v>
      </c>
    </row>
    <row r="85" spans="1:8" s="31" customFormat="1" ht="12.75">
      <c r="A85" s="42"/>
      <c r="B85" s="33" t="s">
        <v>5</v>
      </c>
      <c r="C85" s="63" t="s">
        <v>6</v>
      </c>
      <c r="D85" s="63" t="s">
        <v>6</v>
      </c>
      <c r="E85" s="63"/>
      <c r="F85" s="33" t="s">
        <v>5</v>
      </c>
      <c r="G85" s="63" t="s">
        <v>6</v>
      </c>
      <c r="H85" s="64" t="s">
        <v>6</v>
      </c>
    </row>
    <row r="86" spans="1:8" s="25" customFormat="1" ht="12.75">
      <c r="A86" s="34"/>
      <c r="B86" s="7"/>
      <c r="C86" s="26"/>
      <c r="D86" s="26"/>
      <c r="E86" s="26"/>
      <c r="F86" s="38"/>
      <c r="G86" s="26"/>
      <c r="H86" s="39"/>
    </row>
    <row r="87" spans="1:8" s="25" customFormat="1" ht="12.75">
      <c r="A87" s="42" t="s">
        <v>7</v>
      </c>
      <c r="B87" s="43">
        <v>58.3952526641412</v>
      </c>
      <c r="C87" s="49">
        <v>136441300</v>
      </c>
      <c r="D87" s="49">
        <v>86139766</v>
      </c>
      <c r="E87" s="29"/>
      <c r="F87" s="43">
        <v>1.0548031551698975</v>
      </c>
      <c r="G87" s="49">
        <v>136441300</v>
      </c>
      <c r="H87" s="80">
        <v>135017135</v>
      </c>
    </row>
    <row r="88" spans="1:8" s="25" customFormat="1" ht="12.75">
      <c r="A88" s="42" t="s">
        <v>8</v>
      </c>
      <c r="B88" s="43">
        <v>34.03124843152121</v>
      </c>
      <c r="C88" s="49">
        <v>76694085</v>
      </c>
      <c r="D88" s="49">
        <v>57221048</v>
      </c>
      <c r="E88" s="29"/>
      <c r="F88" s="43">
        <v>-0.37998290638057747</v>
      </c>
      <c r="G88" s="49">
        <v>76694085</v>
      </c>
      <c r="H88" s="80">
        <v>76986621</v>
      </c>
    </row>
    <row r="89" spans="1:8" s="25" customFormat="1" ht="12.75">
      <c r="A89" s="42" t="s">
        <v>9</v>
      </c>
      <c r="B89" s="43">
        <v>93.95822431053084</v>
      </c>
      <c r="C89" s="49">
        <v>11367459</v>
      </c>
      <c r="D89" s="49">
        <v>5860777</v>
      </c>
      <c r="E89" s="29"/>
      <c r="F89" s="43">
        <v>6.051818593500117</v>
      </c>
      <c r="G89" s="49">
        <v>11367459</v>
      </c>
      <c r="H89" s="80">
        <v>10718778</v>
      </c>
    </row>
    <row r="90" spans="1:11" s="25" customFormat="1" ht="12.75">
      <c r="A90" s="42" t="s">
        <v>10</v>
      </c>
      <c r="B90" s="43">
        <v>50.89313125477993</v>
      </c>
      <c r="C90" s="49">
        <v>830635</v>
      </c>
      <c r="D90" s="49">
        <v>550479</v>
      </c>
      <c r="E90" s="29"/>
      <c r="F90" s="43">
        <v>-30.49515720770663</v>
      </c>
      <c r="G90" s="49">
        <v>830635</v>
      </c>
      <c r="H90" s="80">
        <v>1195075</v>
      </c>
      <c r="J90" s="24"/>
      <c r="K90" s="24"/>
    </row>
    <row r="91" spans="1:8" s="25" customFormat="1" ht="12.75">
      <c r="A91" s="42" t="s">
        <v>11</v>
      </c>
      <c r="B91" s="43">
        <v>416.47053956132936</v>
      </c>
      <c r="C91" s="49">
        <v>873832</v>
      </c>
      <c r="D91" s="49">
        <v>169193</v>
      </c>
      <c r="E91" s="29"/>
      <c r="F91" s="43">
        <v>5.068927165058466</v>
      </c>
      <c r="G91" s="49">
        <v>873832</v>
      </c>
      <c r="H91" s="80">
        <v>831675</v>
      </c>
    </row>
    <row r="92" spans="1:11" s="25" customFormat="1" ht="12.75">
      <c r="A92" s="42" t="s">
        <v>12</v>
      </c>
      <c r="B92" s="43">
        <v>82.06649163754666</v>
      </c>
      <c r="C92" s="49">
        <v>687230</v>
      </c>
      <c r="D92" s="49">
        <v>377461</v>
      </c>
      <c r="E92" s="29"/>
      <c r="F92" s="43">
        <v>-27.464995366490548</v>
      </c>
      <c r="G92" s="49">
        <v>687230</v>
      </c>
      <c r="H92" s="80">
        <v>947446</v>
      </c>
      <c r="J92" s="24"/>
      <c r="K92" s="24"/>
    </row>
    <row r="93" spans="1:8" s="25" customFormat="1" ht="12.75">
      <c r="A93" s="42" t="s">
        <v>13</v>
      </c>
      <c r="B93" s="43">
        <v>197.25432554768844</v>
      </c>
      <c r="C93" s="49">
        <v>1017237</v>
      </c>
      <c r="D93" s="49">
        <v>342211</v>
      </c>
      <c r="E93" s="29"/>
      <c r="F93" s="43">
        <v>-5.7506504191590135</v>
      </c>
      <c r="G93" s="49">
        <v>1017237</v>
      </c>
      <c r="H93" s="80">
        <v>1079304</v>
      </c>
    </row>
    <row r="94" spans="1:8" s="25" customFormat="1" ht="12.75">
      <c r="A94" s="42" t="s">
        <v>14</v>
      </c>
      <c r="B94" s="43">
        <v>69.07489485832424</v>
      </c>
      <c r="C94" s="49">
        <v>238798</v>
      </c>
      <c r="D94" s="49">
        <v>141238</v>
      </c>
      <c r="E94" s="29"/>
      <c r="F94" s="43">
        <v>-47.77175101701588</v>
      </c>
      <c r="G94" s="49">
        <v>238798</v>
      </c>
      <c r="H94" s="80">
        <v>457220</v>
      </c>
    </row>
    <row r="95" spans="1:8" s="31" customFormat="1" ht="12.75">
      <c r="A95" s="42" t="s">
        <v>15</v>
      </c>
      <c r="B95" s="43">
        <v>0</v>
      </c>
      <c r="C95" s="49">
        <v>0</v>
      </c>
      <c r="D95" s="50">
        <v>0</v>
      </c>
      <c r="E95" s="49"/>
      <c r="F95" s="43">
        <v>0</v>
      </c>
      <c r="G95" s="49">
        <v>0</v>
      </c>
      <c r="H95" s="80">
        <v>0</v>
      </c>
    </row>
    <row r="96" spans="1:8" s="25" customFormat="1" ht="12.75">
      <c r="A96" s="42" t="s">
        <v>17</v>
      </c>
      <c r="B96" s="55">
        <v>100</v>
      </c>
      <c r="C96" s="49">
        <v>2308</v>
      </c>
      <c r="D96" s="49">
        <v>7198</v>
      </c>
      <c r="E96" s="29"/>
      <c r="F96" s="43">
        <v>-210.69544364508394</v>
      </c>
      <c r="G96" s="49">
        <v>2308</v>
      </c>
      <c r="H96" s="80">
        <v>-2085</v>
      </c>
    </row>
    <row r="97" spans="1:8" s="25" customFormat="1" ht="12.75">
      <c r="A97" s="42" t="s">
        <v>18</v>
      </c>
      <c r="B97" s="43">
        <v>275.8727200234423</v>
      </c>
      <c r="C97" s="49">
        <v>782458</v>
      </c>
      <c r="D97" s="49">
        <v>208171</v>
      </c>
      <c r="E97" s="29"/>
      <c r="F97" s="43">
        <v>26.43006951199413</v>
      </c>
      <c r="G97" s="49">
        <v>782458</v>
      </c>
      <c r="H97" s="80">
        <v>618886</v>
      </c>
    </row>
    <row r="98" spans="1:8" s="25" customFormat="1" ht="12.75">
      <c r="A98" s="42" t="s">
        <v>49</v>
      </c>
      <c r="B98" s="43">
        <v>269.47813324838444</v>
      </c>
      <c r="C98" s="49">
        <v>649513</v>
      </c>
      <c r="D98" s="49">
        <v>175792</v>
      </c>
      <c r="E98" s="29"/>
      <c r="F98" s="43">
        <v>32.88860699927368</v>
      </c>
      <c r="G98" s="49">
        <v>649513</v>
      </c>
      <c r="H98" s="80">
        <v>488765</v>
      </c>
    </row>
    <row r="99" spans="1:8" s="25" customFormat="1" ht="12.75">
      <c r="A99" s="42" t="s">
        <v>21</v>
      </c>
      <c r="B99" s="43">
        <v>-6.81114551083592</v>
      </c>
      <c r="C99" s="44">
        <v>6.02</v>
      </c>
      <c r="D99" s="44">
        <v>6.46</v>
      </c>
      <c r="E99" s="36"/>
      <c r="F99" s="43">
        <v>-1.4729950900163788</v>
      </c>
      <c r="G99" s="44">
        <v>6.02</v>
      </c>
      <c r="H99" s="85">
        <v>6.11</v>
      </c>
    </row>
    <row r="100" spans="1:8" s="25" customFormat="1" ht="12.75">
      <c r="A100" s="42" t="s">
        <v>22</v>
      </c>
      <c r="B100" s="43">
        <v>-23.126610154507862</v>
      </c>
      <c r="C100" s="16">
        <v>40.319349098574506</v>
      </c>
      <c r="D100" s="16">
        <v>52.44903233695351</v>
      </c>
      <c r="E100" s="36"/>
      <c r="F100" s="43">
        <v>-13.749975422835842</v>
      </c>
      <c r="G100" s="16">
        <v>40.319349098574506</v>
      </c>
      <c r="H100" s="16">
        <v>46.747058097940055</v>
      </c>
    </row>
    <row r="101" spans="1:8" s="25" customFormat="1" ht="12.75">
      <c r="A101" s="42" t="s">
        <v>23</v>
      </c>
      <c r="B101" s="43">
        <v>-15.845070422535205</v>
      </c>
      <c r="C101" s="16">
        <v>2.39</v>
      </c>
      <c r="D101" s="16">
        <v>2.84</v>
      </c>
      <c r="E101" s="37"/>
      <c r="F101" s="43">
        <v>13.80952380952381</v>
      </c>
      <c r="G101" s="16">
        <v>2.39</v>
      </c>
      <c r="H101" s="85">
        <v>2.1</v>
      </c>
    </row>
    <row r="102" spans="1:8" s="25" customFormat="1" ht="12.75">
      <c r="A102" s="42" t="s">
        <v>24</v>
      </c>
      <c r="B102" s="43">
        <v>156.41704849810557</v>
      </c>
      <c r="C102" s="16">
        <v>87.35857894175841</v>
      </c>
      <c r="D102" s="16">
        <v>34.068943330187274</v>
      </c>
      <c r="E102" s="37"/>
      <c r="F102" s="43">
        <v>32.88860699927368</v>
      </c>
      <c r="G102" s="16">
        <v>87.35857894175841</v>
      </c>
      <c r="H102" s="16">
        <v>65.73820052326674</v>
      </c>
    </row>
    <row r="103" spans="1:8" s="25" customFormat="1" ht="12.75">
      <c r="A103" s="42" t="s">
        <v>25</v>
      </c>
      <c r="B103" s="43">
        <v>111.44562009616597</v>
      </c>
      <c r="C103" s="16">
        <v>5.881608532951992</v>
      </c>
      <c r="D103" s="16">
        <v>2.7816175763191606</v>
      </c>
      <c r="E103" s="37"/>
      <c r="F103" s="43">
        <v>5.279384807197456</v>
      </c>
      <c r="G103" s="16">
        <v>5.881608532951992</v>
      </c>
      <c r="H103" s="16">
        <v>5.586666889935981</v>
      </c>
    </row>
    <row r="104" spans="1:8" s="25" customFormat="1" ht="12.75">
      <c r="A104" s="46" t="s">
        <v>35</v>
      </c>
      <c r="B104" s="47">
        <v>-0.8792965627497956</v>
      </c>
      <c r="C104" s="57">
        <v>12.4</v>
      </c>
      <c r="D104" s="57">
        <v>12.51</v>
      </c>
      <c r="E104" s="40"/>
      <c r="F104" s="47">
        <v>-2.053712480252763</v>
      </c>
      <c r="G104" s="57">
        <v>12.4</v>
      </c>
      <c r="H104" s="86">
        <v>12.66</v>
      </c>
    </row>
    <row r="105" spans="1:8" s="25" customFormat="1" ht="12.75">
      <c r="A105" s="8"/>
      <c r="C105" s="27"/>
      <c r="D105" s="27"/>
      <c r="E105" s="27"/>
      <c r="F105" s="28"/>
      <c r="G105" s="27"/>
      <c r="H105" s="27"/>
    </row>
    <row r="106" spans="1:8" s="25" customFormat="1" ht="12.75">
      <c r="A106" s="7"/>
      <c r="C106" s="27"/>
      <c r="D106" s="27"/>
      <c r="E106" s="27"/>
      <c r="F106" s="28"/>
      <c r="G106" s="27"/>
      <c r="H106" s="27"/>
    </row>
    <row r="107" spans="1:8" s="31" customFormat="1" ht="15.75">
      <c r="A107" s="94" t="s">
        <v>28</v>
      </c>
      <c r="B107" s="94"/>
      <c r="C107" s="94"/>
      <c r="D107" s="94"/>
      <c r="E107" s="94"/>
      <c r="F107" s="94"/>
      <c r="G107" s="94"/>
      <c r="H107" s="94"/>
    </row>
    <row r="108" s="31" customFormat="1" ht="12.75">
      <c r="D108" s="25"/>
    </row>
    <row r="109" spans="1:8" s="31" customFormat="1" ht="15.75">
      <c r="A109" s="32"/>
      <c r="B109" s="32"/>
      <c r="C109" s="93" t="s">
        <v>43</v>
      </c>
      <c r="D109" s="93"/>
      <c r="E109" s="33"/>
      <c r="F109" s="2"/>
      <c r="G109" s="93" t="s">
        <v>3</v>
      </c>
      <c r="H109" s="93"/>
    </row>
    <row r="110" spans="1:8" s="31" customFormat="1" ht="12.75">
      <c r="A110" s="59"/>
      <c r="B110" s="60" t="s">
        <v>4</v>
      </c>
      <c r="C110" s="61" t="s">
        <v>46</v>
      </c>
      <c r="D110" s="61" t="s">
        <v>47</v>
      </c>
      <c r="E110" s="61"/>
      <c r="F110" s="60" t="s">
        <v>4</v>
      </c>
      <c r="G110" s="61" t="s">
        <v>46</v>
      </c>
      <c r="H110" s="62" t="s">
        <v>48</v>
      </c>
    </row>
    <row r="111" spans="1:8" s="31" customFormat="1" ht="12.75">
      <c r="A111" s="42"/>
      <c r="B111" s="33" t="s">
        <v>5</v>
      </c>
      <c r="C111" s="63" t="s">
        <v>6</v>
      </c>
      <c r="D111" s="63" t="s">
        <v>6</v>
      </c>
      <c r="E111" s="63"/>
      <c r="F111" s="33" t="s">
        <v>5</v>
      </c>
      <c r="G111" s="63" t="s">
        <v>6</v>
      </c>
      <c r="H111" s="64" t="s">
        <v>6</v>
      </c>
    </row>
    <row r="112" spans="1:8" s="25" customFormat="1" ht="12.75">
      <c r="A112" s="34"/>
      <c r="B112" s="7"/>
      <c r="C112" s="7"/>
      <c r="D112" s="7"/>
      <c r="E112" s="7"/>
      <c r="F112" s="7"/>
      <c r="G112" s="7"/>
      <c r="H112" s="35"/>
    </row>
    <row r="113" spans="1:8" s="25" customFormat="1" ht="12.75">
      <c r="A113" s="42" t="s">
        <v>7</v>
      </c>
      <c r="B113" s="43">
        <v>1.265212383607593</v>
      </c>
      <c r="C113" s="49">
        <v>16852553.227019407</v>
      </c>
      <c r="D113" s="49">
        <v>16641996.624842344</v>
      </c>
      <c r="E113" s="29"/>
      <c r="F113" s="43">
        <v>-7.478186266235423</v>
      </c>
      <c r="G113" s="49">
        <v>16852553.227019407</v>
      </c>
      <c r="H113" s="52">
        <v>18214681</v>
      </c>
    </row>
    <row r="114" spans="1:8" s="25" customFormat="1" ht="12.75">
      <c r="A114" s="42" t="s">
        <v>8</v>
      </c>
      <c r="B114" s="43">
        <v>1.6019336812302727</v>
      </c>
      <c r="C114" s="49">
        <v>12240240.255038798</v>
      </c>
      <c r="D114" s="49">
        <v>12047251.279135875</v>
      </c>
      <c r="E114" s="29"/>
      <c r="F114" s="43">
        <v>-6.594174879600821</v>
      </c>
      <c r="G114" s="49">
        <v>12240240.255038798</v>
      </c>
      <c r="H114" s="52">
        <v>13104365</v>
      </c>
    </row>
    <row r="115" spans="1:8" s="25" customFormat="1" ht="12.75">
      <c r="A115" s="42" t="s">
        <v>9</v>
      </c>
      <c r="B115" s="43">
        <v>9.351504250014512</v>
      </c>
      <c r="C115" s="49">
        <v>1850084.674654004</v>
      </c>
      <c r="D115" s="49">
        <v>1691869.4327460597</v>
      </c>
      <c r="E115" s="29"/>
      <c r="F115" s="43">
        <v>0.7922274037711964</v>
      </c>
      <c r="G115" s="49">
        <v>1850084.674654004</v>
      </c>
      <c r="H115" s="52">
        <v>1835543</v>
      </c>
    </row>
    <row r="116" spans="1:10" s="25" customFormat="1" ht="12.75">
      <c r="A116" s="42" t="s">
        <v>10</v>
      </c>
      <c r="B116" s="43">
        <v>12.052074920598487</v>
      </c>
      <c r="C116" s="49">
        <v>203439.49582736456</v>
      </c>
      <c r="D116" s="49">
        <v>181557.9907569979</v>
      </c>
      <c r="E116" s="29"/>
      <c r="F116" s="43">
        <v>-1.2266607948085797</v>
      </c>
      <c r="G116" s="49">
        <v>203439.49582736456</v>
      </c>
      <c r="H116" s="52">
        <v>205966</v>
      </c>
      <c r="J116" s="24"/>
    </row>
    <row r="117" spans="1:8" s="25" customFormat="1" ht="12.75">
      <c r="A117" s="42" t="s">
        <v>11</v>
      </c>
      <c r="B117" s="43">
        <v>41.663877750895125</v>
      </c>
      <c r="C117" s="49">
        <v>88341.58387323483</v>
      </c>
      <c r="D117" s="49">
        <v>62359.992734758125</v>
      </c>
      <c r="E117" s="29"/>
      <c r="F117" s="43">
        <v>-12.466351700568914</v>
      </c>
      <c r="G117" s="49">
        <v>88341.58387323483</v>
      </c>
      <c r="H117" s="52">
        <v>100923</v>
      </c>
    </row>
    <row r="118" spans="1:8" s="25" customFormat="1" ht="12.75">
      <c r="A118" s="42" t="s">
        <v>29</v>
      </c>
      <c r="B118" s="43">
        <v>13.104101774333458</v>
      </c>
      <c r="C118" s="49">
        <v>135185.32031168987</v>
      </c>
      <c r="D118" s="49">
        <v>119522.91578373798</v>
      </c>
      <c r="E118" s="29"/>
      <c r="F118" s="43">
        <v>-22.58713025231212</v>
      </c>
      <c r="G118" s="49">
        <v>135185.32031168987</v>
      </c>
      <c r="H118" s="52">
        <v>174629</v>
      </c>
    </row>
    <row r="119" spans="1:8" s="25" customFormat="1" ht="12.75">
      <c r="A119" s="42" t="s">
        <v>13</v>
      </c>
      <c r="B119" s="43">
        <v>25.885826724636264</v>
      </c>
      <c r="C119" s="49">
        <v>156595.75938890956</v>
      </c>
      <c r="D119" s="49">
        <v>124395.06770801805</v>
      </c>
      <c r="E119" s="29"/>
      <c r="F119" s="43">
        <v>18.399939051043066</v>
      </c>
      <c r="G119" s="49">
        <v>156595.75938890956</v>
      </c>
      <c r="H119" s="52">
        <v>132260</v>
      </c>
    </row>
    <row r="120" spans="1:8" s="25" customFormat="1" ht="12.75">
      <c r="A120" s="42" t="s">
        <v>14</v>
      </c>
      <c r="B120" s="43">
        <v>91.8364863678006</v>
      </c>
      <c r="C120" s="49">
        <v>46866.77906347091</v>
      </c>
      <c r="D120" s="49">
        <v>24430.586668281165</v>
      </c>
      <c r="E120" s="29"/>
      <c r="F120" s="43">
        <v>7.541943697730402</v>
      </c>
      <c r="G120" s="49">
        <v>46866.77906347091</v>
      </c>
      <c r="H120" s="52">
        <v>43580</v>
      </c>
    </row>
    <row r="121" spans="1:8" s="25" customFormat="1" ht="12.75">
      <c r="A121" s="42" t="s">
        <v>17</v>
      </c>
      <c r="B121" s="43">
        <v>100</v>
      </c>
      <c r="C121" s="49">
        <v>113.6769500781529</v>
      </c>
      <c r="D121" s="76">
        <v>0</v>
      </c>
      <c r="E121" s="29"/>
      <c r="F121" s="43">
        <v>-135.413380086652</v>
      </c>
      <c r="G121" s="49">
        <v>113.6769500781529</v>
      </c>
      <c r="H121" s="52">
        <v>-321</v>
      </c>
    </row>
    <row r="122" spans="1:8" s="25" customFormat="1" ht="12.75">
      <c r="A122" s="42" t="s">
        <v>15</v>
      </c>
      <c r="B122" s="43">
        <v>100</v>
      </c>
      <c r="C122" s="49">
        <v>5426.154147480481</v>
      </c>
      <c r="D122" s="49">
        <v>0</v>
      </c>
      <c r="E122" s="29"/>
      <c r="F122" s="43">
        <v>-52.41885174078848</v>
      </c>
      <c r="G122" s="49">
        <v>5426.154147480481</v>
      </c>
      <c r="H122" s="52">
        <v>11404</v>
      </c>
    </row>
    <row r="123" spans="1:8" s="25" customFormat="1" ht="12.75">
      <c r="A123" s="42" t="s">
        <v>16</v>
      </c>
      <c r="B123" s="43">
        <v>100</v>
      </c>
      <c r="C123" s="11">
        <v>8.44896250580866</v>
      </c>
      <c r="D123" s="11">
        <v>0</v>
      </c>
      <c r="E123" s="41"/>
      <c r="F123" s="43">
        <v>100</v>
      </c>
      <c r="G123" s="49">
        <v>8.44896250580866</v>
      </c>
      <c r="H123" s="52">
        <v>650</v>
      </c>
    </row>
    <row r="124" spans="1:8" s="25" customFormat="1" ht="12.75">
      <c r="A124" s="42" t="s">
        <v>18</v>
      </c>
      <c r="B124" s="43">
        <v>4.217717314974441</v>
      </c>
      <c r="C124" s="49">
        <v>104180.70026537421</v>
      </c>
      <c r="D124" s="49">
        <v>99964.48103973689</v>
      </c>
      <c r="E124" s="29"/>
      <c r="F124" s="43">
        <v>35.39104364684489</v>
      </c>
      <c r="G124" s="49">
        <v>104180.70026537421</v>
      </c>
      <c r="H124" s="52">
        <v>76948</v>
      </c>
    </row>
    <row r="125" spans="1:8" s="25" customFormat="1" ht="12.75">
      <c r="A125" s="42" t="s">
        <v>49</v>
      </c>
      <c r="B125" s="43">
        <v>4.819099391297022</v>
      </c>
      <c r="C125" s="49">
        <v>74987.61458905396</v>
      </c>
      <c r="D125" s="49">
        <v>71540.0294645921</v>
      </c>
      <c r="E125" s="29"/>
      <c r="F125" s="43">
        <v>103.76515472148573</v>
      </c>
      <c r="G125" s="49">
        <v>74987.61458905396</v>
      </c>
      <c r="H125" s="52">
        <v>36801</v>
      </c>
    </row>
    <row r="126" spans="1:8" s="31" customFormat="1" ht="12.75">
      <c r="A126" s="42" t="s">
        <v>30</v>
      </c>
      <c r="B126" s="43">
        <v>-21.158690176322427</v>
      </c>
      <c r="C126" s="83">
        <v>3.13</v>
      </c>
      <c r="D126" s="44">
        <v>3.97</v>
      </c>
      <c r="E126" s="44"/>
      <c r="F126" s="43">
        <v>24.701195219123512</v>
      </c>
      <c r="G126" s="44">
        <v>3.13</v>
      </c>
      <c r="H126" s="45">
        <v>2.51</v>
      </c>
    </row>
    <row r="127" spans="1:8" s="31" customFormat="1" ht="12.75">
      <c r="A127" s="42" t="s">
        <v>31</v>
      </c>
      <c r="B127" s="43">
        <v>0.2570654783381085</v>
      </c>
      <c r="C127" s="16">
        <v>49.05672361392956</v>
      </c>
      <c r="D127" s="16">
        <v>48.93093906137611</v>
      </c>
      <c r="E127" s="44"/>
      <c r="F127" s="43">
        <v>33.77890268320033</v>
      </c>
      <c r="G127" s="16">
        <v>49.05672361392956</v>
      </c>
      <c r="H127" s="17">
        <v>36.67</v>
      </c>
    </row>
    <row r="128" spans="1:8" s="31" customFormat="1" ht="12.75">
      <c r="A128" s="42" t="s">
        <v>32</v>
      </c>
      <c r="B128" s="43">
        <v>14.331275214232136</v>
      </c>
      <c r="C128" s="77">
        <v>409.48326824641083</v>
      </c>
      <c r="D128" s="77">
        <v>358.15507828380953</v>
      </c>
      <c r="E128" s="16"/>
      <c r="F128" s="43">
        <v>3.8796692575688962</v>
      </c>
      <c r="G128" s="77">
        <v>409.48326824641083</v>
      </c>
      <c r="H128" s="78">
        <v>394.19</v>
      </c>
    </row>
    <row r="129" spans="1:8" s="31" customFormat="1" ht="12.75">
      <c r="A129" s="42" t="s">
        <v>33</v>
      </c>
      <c r="B129" s="43">
        <v>11.221977042854036</v>
      </c>
      <c r="C129" s="16">
        <v>16.555553763851687</v>
      </c>
      <c r="D129" s="16">
        <v>14.88514608715578</v>
      </c>
      <c r="E129" s="16"/>
      <c r="F129" s="43">
        <v>-69.37559422151</v>
      </c>
      <c r="G129" s="16">
        <v>16.555553763851687</v>
      </c>
      <c r="H129" s="17">
        <v>54.06</v>
      </c>
    </row>
    <row r="130" spans="1:8" s="31" customFormat="1" ht="12.75">
      <c r="A130" s="42" t="s">
        <v>34</v>
      </c>
      <c r="B130" s="43">
        <v>-1.901080688507836</v>
      </c>
      <c r="C130" s="16">
        <v>18.187539640350646</v>
      </c>
      <c r="D130" s="16">
        <v>18.54</v>
      </c>
      <c r="E130" s="44"/>
      <c r="F130" s="43">
        <v>66.85816183807933</v>
      </c>
      <c r="G130" s="16">
        <v>18.187539640350646</v>
      </c>
      <c r="H130" s="17">
        <v>10.9</v>
      </c>
    </row>
    <row r="131" spans="1:8" s="31" customFormat="1" ht="12.75">
      <c r="A131" s="46" t="s">
        <v>35</v>
      </c>
      <c r="B131" s="47">
        <v>1.1463118255606337</v>
      </c>
      <c r="C131" s="21">
        <v>18.449087276982258</v>
      </c>
      <c r="D131" s="21">
        <v>18.24</v>
      </c>
      <c r="E131" s="22"/>
      <c r="F131" s="47">
        <v>8.972754146380735</v>
      </c>
      <c r="G131" s="21">
        <v>18.449087276982258</v>
      </c>
      <c r="H131" s="48">
        <v>16.93</v>
      </c>
    </row>
    <row r="132" s="25" customFormat="1" ht="12.75">
      <c r="A132" s="58" t="s">
        <v>36</v>
      </c>
    </row>
    <row r="133" spans="3:4" s="25" customFormat="1" ht="12.75">
      <c r="C133" s="27"/>
      <c r="D133" s="27"/>
    </row>
    <row r="134" spans="3:4" s="25" customFormat="1" ht="12.75">
      <c r="C134" s="27"/>
      <c r="D134" s="27"/>
    </row>
    <row r="135" spans="1:8" s="25" customFormat="1" ht="15.75" hidden="1">
      <c r="A135" s="94" t="s">
        <v>38</v>
      </c>
      <c r="B135" s="94"/>
      <c r="C135" s="94"/>
      <c r="D135" s="94"/>
      <c r="E135" s="94"/>
      <c r="F135" s="94"/>
      <c r="G135" s="94"/>
      <c r="H135" s="94"/>
    </row>
    <row r="136" spans="1:8" ht="15.75" hidden="1">
      <c r="A136" s="32"/>
      <c r="B136" s="32"/>
      <c r="C136" s="93" t="s">
        <v>44</v>
      </c>
      <c r="D136" s="93"/>
      <c r="E136" s="33"/>
      <c r="F136" s="2"/>
      <c r="G136" s="93" t="s">
        <v>3</v>
      </c>
      <c r="H136" s="93"/>
    </row>
    <row r="137" spans="1:8" ht="12.75" hidden="1">
      <c r="A137" s="59"/>
      <c r="B137" s="60" t="s">
        <v>4</v>
      </c>
      <c r="C137" s="61" t="s">
        <v>41</v>
      </c>
      <c r="D137" s="61" t="s">
        <v>42</v>
      </c>
      <c r="E137" s="61"/>
      <c r="F137" s="60" t="s">
        <v>4</v>
      </c>
      <c r="G137" s="61" t="s">
        <v>41</v>
      </c>
      <c r="H137" s="62" t="s">
        <v>37</v>
      </c>
    </row>
    <row r="138" spans="1:8" ht="12.75" hidden="1">
      <c r="A138" s="42"/>
      <c r="B138" s="33" t="s">
        <v>5</v>
      </c>
      <c r="C138" s="63" t="s">
        <v>6</v>
      </c>
      <c r="D138" s="63" t="s">
        <v>6</v>
      </c>
      <c r="E138" s="63"/>
      <c r="F138" s="33" t="s">
        <v>5</v>
      </c>
      <c r="G138" s="63" t="s">
        <v>6</v>
      </c>
      <c r="H138" s="64" t="s">
        <v>6</v>
      </c>
    </row>
    <row r="139" spans="1:8" ht="12.75" hidden="1">
      <c r="A139" s="34"/>
      <c r="B139" s="7"/>
      <c r="C139" s="7"/>
      <c r="D139" s="8"/>
      <c r="E139" s="7"/>
      <c r="F139" s="7"/>
      <c r="G139" s="7"/>
      <c r="H139" s="35"/>
    </row>
    <row r="140" spans="1:8" ht="12.75" hidden="1">
      <c r="A140" s="42" t="s">
        <v>7</v>
      </c>
      <c r="B140" s="43">
        <v>100</v>
      </c>
      <c r="C140" s="70">
        <v>31975094</v>
      </c>
      <c r="D140" s="50">
        <v>0</v>
      </c>
      <c r="E140" s="49"/>
      <c r="F140" s="12">
        <f>(G140-H140)/H140*100</f>
        <v>0</v>
      </c>
      <c r="G140" s="70">
        <f>+C140</f>
        <v>31975094</v>
      </c>
      <c r="H140" s="52">
        <v>31975094</v>
      </c>
    </row>
    <row r="141" spans="1:8" ht="12.75" hidden="1">
      <c r="A141" s="42" t="s">
        <v>8</v>
      </c>
      <c r="B141" s="43">
        <v>100</v>
      </c>
      <c r="C141" s="70">
        <v>22160815</v>
      </c>
      <c r="D141" s="50">
        <v>0</v>
      </c>
      <c r="E141" s="49"/>
      <c r="F141" s="12">
        <f>(G141-H141)/H141*100</f>
        <v>0</v>
      </c>
      <c r="G141" s="70">
        <f>+C141</f>
        <v>22160815</v>
      </c>
      <c r="H141" s="52">
        <v>22160815</v>
      </c>
    </row>
    <row r="142" spans="1:8" ht="12.75" hidden="1">
      <c r="A142" s="42" t="s">
        <v>9</v>
      </c>
      <c r="B142" s="43">
        <v>100</v>
      </c>
      <c r="C142" s="70">
        <v>2971382</v>
      </c>
      <c r="D142" s="50">
        <v>0</v>
      </c>
      <c r="E142" s="49"/>
      <c r="F142" s="12">
        <f>(G142-H142)/H142*100</f>
        <v>0</v>
      </c>
      <c r="G142" s="70">
        <f>C142</f>
        <v>2971382</v>
      </c>
      <c r="H142" s="52">
        <v>2971382</v>
      </c>
    </row>
    <row r="143" spans="1:8" ht="12.75" hidden="1">
      <c r="A143" s="42" t="s">
        <v>10</v>
      </c>
      <c r="B143" s="43">
        <v>100</v>
      </c>
      <c r="C143" s="70">
        <v>238333</v>
      </c>
      <c r="D143" s="50">
        <v>0</v>
      </c>
      <c r="E143" s="49"/>
      <c r="F143" s="43">
        <v>100</v>
      </c>
      <c r="G143" s="70">
        <f aca="true" t="shared" si="2" ref="G143:G151">+C143</f>
        <v>238333</v>
      </c>
      <c r="H143" s="52">
        <v>238333</v>
      </c>
    </row>
    <row r="144" spans="1:8" ht="12.75" hidden="1">
      <c r="A144" s="42" t="s">
        <v>11</v>
      </c>
      <c r="B144" s="43">
        <v>100</v>
      </c>
      <c r="C144" s="70">
        <v>142138</v>
      </c>
      <c r="D144" s="50">
        <v>0</v>
      </c>
      <c r="E144" s="49"/>
      <c r="F144" s="43">
        <v>100</v>
      </c>
      <c r="G144" s="70">
        <f t="shared" si="2"/>
        <v>142138</v>
      </c>
      <c r="H144" s="52">
        <v>142138</v>
      </c>
    </row>
    <row r="145" spans="1:8" ht="12.75" hidden="1">
      <c r="A145" s="42" t="s">
        <v>12</v>
      </c>
      <c r="B145" s="43">
        <v>100</v>
      </c>
      <c r="C145" s="70">
        <v>139301</v>
      </c>
      <c r="D145" s="50">
        <v>0</v>
      </c>
      <c r="E145" s="49"/>
      <c r="F145" s="43">
        <v>100</v>
      </c>
      <c r="G145" s="70">
        <f t="shared" si="2"/>
        <v>139301</v>
      </c>
      <c r="H145" s="52">
        <v>139301</v>
      </c>
    </row>
    <row r="146" spans="1:8" ht="12.75" hidden="1">
      <c r="A146" s="42" t="s">
        <v>13</v>
      </c>
      <c r="B146" s="43">
        <v>100</v>
      </c>
      <c r="C146" s="70">
        <v>241170</v>
      </c>
      <c r="D146" s="50">
        <v>0</v>
      </c>
      <c r="E146" s="49"/>
      <c r="F146" s="43">
        <v>100</v>
      </c>
      <c r="G146" s="70">
        <f t="shared" si="2"/>
        <v>241170</v>
      </c>
      <c r="H146" s="52">
        <v>241170</v>
      </c>
    </row>
    <row r="147" spans="1:8" ht="12.75" hidden="1">
      <c r="A147" s="42" t="s">
        <v>14</v>
      </c>
      <c r="B147" s="43">
        <v>100</v>
      </c>
      <c r="C147" s="70">
        <v>91065</v>
      </c>
      <c r="D147" s="50">
        <v>0</v>
      </c>
      <c r="E147" s="49"/>
      <c r="F147" s="43">
        <v>100</v>
      </c>
      <c r="G147" s="70">
        <f t="shared" si="2"/>
        <v>91065</v>
      </c>
      <c r="H147" s="52">
        <v>91065</v>
      </c>
    </row>
    <row r="148" spans="1:8" ht="12.75" hidden="1">
      <c r="A148" s="42" t="s">
        <v>15</v>
      </c>
      <c r="B148" s="43">
        <v>100</v>
      </c>
      <c r="C148" s="70">
        <v>905</v>
      </c>
      <c r="D148" s="50">
        <v>0</v>
      </c>
      <c r="E148" s="49"/>
      <c r="F148" s="43">
        <v>100</v>
      </c>
      <c r="G148" s="70">
        <f t="shared" si="2"/>
        <v>905</v>
      </c>
      <c r="H148" s="52">
        <v>905</v>
      </c>
    </row>
    <row r="149" spans="1:8" ht="12.75" hidden="1">
      <c r="A149" s="42" t="s">
        <v>17</v>
      </c>
      <c r="B149" s="43">
        <v>100</v>
      </c>
      <c r="C149" s="70">
        <v>1012</v>
      </c>
      <c r="D149" s="50">
        <v>0</v>
      </c>
      <c r="E149" s="49"/>
      <c r="F149" s="43">
        <v>100</v>
      </c>
      <c r="G149" s="70">
        <f t="shared" si="2"/>
        <v>1012</v>
      </c>
      <c r="H149" s="52">
        <v>1012</v>
      </c>
    </row>
    <row r="150" spans="1:8" s="25" customFormat="1" ht="12.75" hidden="1">
      <c r="A150" s="42" t="s">
        <v>16</v>
      </c>
      <c r="B150" s="43">
        <v>100</v>
      </c>
      <c r="C150" s="68">
        <v>4</v>
      </c>
      <c r="D150" s="50">
        <v>0</v>
      </c>
      <c r="E150" s="41"/>
      <c r="F150" s="43">
        <v>100</v>
      </c>
      <c r="G150" s="70">
        <f t="shared" si="2"/>
        <v>4</v>
      </c>
      <c r="H150" s="52">
        <v>4</v>
      </c>
    </row>
    <row r="151" spans="1:8" ht="12.75" hidden="1">
      <c r="A151" s="42" t="s">
        <v>18</v>
      </c>
      <c r="B151" s="43">
        <v>100</v>
      </c>
      <c r="C151" s="70">
        <v>148184</v>
      </c>
      <c r="D151" s="50">
        <v>0</v>
      </c>
      <c r="E151" s="49"/>
      <c r="F151" s="43">
        <v>100</v>
      </c>
      <c r="G151" s="70">
        <f t="shared" si="2"/>
        <v>148184</v>
      </c>
      <c r="H151" s="52">
        <v>148184</v>
      </c>
    </row>
    <row r="152" spans="1:8" ht="12.75" hidden="1">
      <c r="A152" s="42" t="s">
        <v>19</v>
      </c>
      <c r="B152" s="43"/>
      <c r="C152" s="72"/>
      <c r="D152" s="51"/>
      <c r="E152" s="8"/>
      <c r="F152" s="43"/>
      <c r="G152" s="70"/>
      <c r="H152" s="52"/>
    </row>
    <row r="153" spans="1:8" ht="12.75" hidden="1">
      <c r="A153" s="42" t="s">
        <v>20</v>
      </c>
      <c r="B153" s="43">
        <v>100</v>
      </c>
      <c r="C153" s="70">
        <v>106037</v>
      </c>
      <c r="D153" s="50">
        <v>0</v>
      </c>
      <c r="E153" s="49"/>
      <c r="F153" s="43">
        <v>100</v>
      </c>
      <c r="G153" s="70">
        <f>+C153</f>
        <v>106037</v>
      </c>
      <c r="H153" s="52">
        <v>106037</v>
      </c>
    </row>
    <row r="154" spans="1:8" ht="12.75" hidden="1">
      <c r="A154" s="42" t="s">
        <v>21</v>
      </c>
      <c r="B154" s="43">
        <v>100</v>
      </c>
      <c r="C154" s="73">
        <v>7.11</v>
      </c>
      <c r="D154" s="50">
        <v>0</v>
      </c>
      <c r="E154" s="44"/>
      <c r="F154" s="12">
        <f>(G154-H154)/H154*100</f>
        <v>0</v>
      </c>
      <c r="G154" s="73">
        <f>C154</f>
        <v>7.11</v>
      </c>
      <c r="H154" s="45">
        <v>7.11</v>
      </c>
    </row>
    <row r="155" spans="1:8" ht="12.75" hidden="1">
      <c r="A155" s="42" t="s">
        <v>22</v>
      </c>
      <c r="B155" s="43">
        <v>100</v>
      </c>
      <c r="C155" s="74">
        <f>C145/(C143+C144)*100</f>
        <v>36.61277732074193</v>
      </c>
      <c r="D155" s="16">
        <v>0</v>
      </c>
      <c r="E155" s="44"/>
      <c r="F155" s="12">
        <v>100</v>
      </c>
      <c r="G155" s="74">
        <f>G145/(G143+G144)*100</f>
        <v>36.61277732074193</v>
      </c>
      <c r="H155" s="71">
        <f>H145/(H143+H144)*100</f>
        <v>36.61277732074193</v>
      </c>
    </row>
    <row r="156" spans="1:8" ht="12.75" hidden="1">
      <c r="A156" s="42" t="s">
        <v>23</v>
      </c>
      <c r="B156" s="43">
        <v>100</v>
      </c>
      <c r="C156" s="65">
        <v>1.6</v>
      </c>
      <c r="D156" s="53">
        <v>0</v>
      </c>
      <c r="E156" s="16"/>
      <c r="F156" s="12">
        <f>(G156-H156)/H156*100</f>
        <v>0</v>
      </c>
      <c r="G156" s="65">
        <f>C156</f>
        <v>1.6</v>
      </c>
      <c r="H156" s="17">
        <v>1.6</v>
      </c>
    </row>
    <row r="157" spans="1:8" ht="12.75" hidden="1">
      <c r="A157" s="42" t="s">
        <v>24</v>
      </c>
      <c r="B157" s="43">
        <v>100</v>
      </c>
      <c r="C157" s="65">
        <v>27.28</v>
      </c>
      <c r="D157" s="53">
        <v>0</v>
      </c>
      <c r="E157" s="16"/>
      <c r="F157" s="12">
        <v>100</v>
      </c>
      <c r="G157" s="65">
        <f>+C157</f>
        <v>27.28</v>
      </c>
      <c r="H157" s="17">
        <v>27.28</v>
      </c>
    </row>
    <row r="158" spans="1:8" ht="12.75" hidden="1">
      <c r="A158" s="42" t="s">
        <v>25</v>
      </c>
      <c r="B158" s="43">
        <v>100</v>
      </c>
      <c r="C158" s="65">
        <v>14.64</v>
      </c>
      <c r="D158" s="53">
        <v>0</v>
      </c>
      <c r="E158" s="44"/>
      <c r="F158" s="12">
        <v>100</v>
      </c>
      <c r="G158" s="65">
        <f>+C158</f>
        <v>14.64</v>
      </c>
      <c r="H158" s="17">
        <v>14.64</v>
      </c>
    </row>
    <row r="159" spans="1:8" ht="12.75" hidden="1">
      <c r="A159" s="46" t="s">
        <v>26</v>
      </c>
      <c r="B159" s="47">
        <v>100</v>
      </c>
      <c r="C159" s="66">
        <v>16.11</v>
      </c>
      <c r="D159" s="21">
        <v>0</v>
      </c>
      <c r="E159" s="22"/>
      <c r="F159" s="23">
        <v>100</v>
      </c>
      <c r="G159" s="67">
        <f>+C159</f>
        <v>16.11</v>
      </c>
      <c r="H159" s="54">
        <v>16.11</v>
      </c>
    </row>
    <row r="160" ht="12.75" hidden="1">
      <c r="A160" s="6" t="s">
        <v>40</v>
      </c>
    </row>
    <row r="161" ht="12.75" hidden="1"/>
  </sheetData>
  <mergeCells count="20">
    <mergeCell ref="A135:H135"/>
    <mergeCell ref="C136:D136"/>
    <mergeCell ref="G136:H136"/>
    <mergeCell ref="C56:D56"/>
    <mergeCell ref="G56:H56"/>
    <mergeCell ref="A107:H107"/>
    <mergeCell ref="C109:D109"/>
    <mergeCell ref="G109:H109"/>
    <mergeCell ref="A82:H82"/>
    <mergeCell ref="C83:D83"/>
    <mergeCell ref="G83:H83"/>
    <mergeCell ref="A55:H55"/>
    <mergeCell ref="A1:H1"/>
    <mergeCell ref="A2:H2"/>
    <mergeCell ref="A4:H4"/>
    <mergeCell ref="C5:D5"/>
    <mergeCell ref="G5:H5"/>
    <mergeCell ref="A30:H30"/>
    <mergeCell ref="C31:D31"/>
    <mergeCell ref="G31:H31"/>
  </mergeCells>
  <printOptions horizontalCentered="1"/>
  <pageMargins left="0.58" right="0.56" top="0.82" bottom="0.37" header="0.5" footer="0.5"/>
  <pageSetup horizontalDpi="600" verticalDpi="600" orientation="portrait" paperSize="9" scale="70" r:id="rId1"/>
  <rowBreaks count="1" manualBreakCount="1">
    <brk id="106" max="7" man="1"/>
  </rowBreaks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Commerce Asset-Holding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Zainuddin Mohd Salleh</dc:creator>
  <cp:keywords/>
  <dc:description/>
  <cp:lastModifiedBy>khairudin</cp:lastModifiedBy>
  <cp:lastPrinted>2007-05-07T08:42:01Z</cp:lastPrinted>
  <dcterms:created xsi:type="dcterms:W3CDTF">2006-05-05T08:06:34Z</dcterms:created>
  <dcterms:modified xsi:type="dcterms:W3CDTF">2007-05-07T09:21:14Z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